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kok\Desktop\OIT2568\O12\"/>
    </mc:Choice>
  </mc:AlternateContent>
  <xr:revisionPtr revIDLastSave="0" documentId="13_ncr:1_{5486ADBB-13D1-42EC-AC99-40A236B127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รวม" sheetId="9" r:id="rId1"/>
  </sheets>
  <definedNames>
    <definedName name="_xlnm.Print_Area" localSheetId="0">รวม!$A$1:$J$68</definedName>
    <definedName name="_xlnm.Print_Titles" localSheetId="0">รวม!$1:$6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8" i="9" l="1"/>
  <c r="H59" i="9"/>
  <c r="H60" i="9"/>
  <c r="H61" i="9"/>
  <c r="H57" i="9"/>
  <c r="E62" i="9" l="1"/>
  <c r="E55" i="9"/>
  <c r="E46" i="9"/>
  <c r="E42" i="9"/>
  <c r="E35" i="9"/>
  <c r="E28" i="9"/>
  <c r="E21" i="9"/>
  <c r="E17" i="9"/>
  <c r="G62" i="9"/>
  <c r="H62" i="9" s="1"/>
  <c r="I61" i="9"/>
  <c r="I60" i="9"/>
  <c r="I59" i="9"/>
  <c r="I58" i="9"/>
  <c r="I57" i="9"/>
  <c r="G55" i="9"/>
  <c r="I54" i="9"/>
  <c r="H54" i="9"/>
  <c r="I53" i="9"/>
  <c r="H53" i="9"/>
  <c r="G46" i="9"/>
  <c r="I46" i="9"/>
  <c r="I45" i="9"/>
  <c r="H45" i="9"/>
  <c r="I44" i="9"/>
  <c r="H44" i="9"/>
  <c r="G42" i="9"/>
  <c r="I41" i="9"/>
  <c r="H41" i="9"/>
  <c r="I40" i="9"/>
  <c r="H40" i="9"/>
  <c r="G35" i="9"/>
  <c r="I34" i="9"/>
  <c r="H34" i="9"/>
  <c r="I33" i="9"/>
  <c r="H33" i="9"/>
  <c r="I32" i="9"/>
  <c r="H32" i="9"/>
  <c r="I31" i="9"/>
  <c r="H31" i="9"/>
  <c r="I30" i="9"/>
  <c r="H30" i="9"/>
  <c r="G28" i="9"/>
  <c r="I27" i="9"/>
  <c r="H27" i="9"/>
  <c r="I26" i="9"/>
  <c r="H26" i="9"/>
  <c r="I25" i="9"/>
  <c r="H25" i="9"/>
  <c r="I24" i="9"/>
  <c r="H24" i="9"/>
  <c r="G21" i="9"/>
  <c r="I20" i="9"/>
  <c r="H20" i="9"/>
  <c r="I16" i="9"/>
  <c r="H16" i="9"/>
  <c r="I15" i="9"/>
  <c r="H15" i="9"/>
  <c r="I14" i="9"/>
  <c r="H14" i="9"/>
  <c r="G13" i="9"/>
  <c r="I13" i="9" s="1"/>
  <c r="I12" i="9"/>
  <c r="H12" i="9"/>
  <c r="I11" i="9"/>
  <c r="H11" i="9"/>
  <c r="I10" i="9"/>
  <c r="H10" i="9"/>
  <c r="I9" i="9"/>
  <c r="H9" i="9"/>
  <c r="G8" i="9"/>
  <c r="I21" i="9" l="1"/>
  <c r="I28" i="9"/>
  <c r="I35" i="9"/>
  <c r="E63" i="9"/>
  <c r="I62" i="9"/>
  <c r="H42" i="9"/>
  <c r="H55" i="9"/>
  <c r="G17" i="9"/>
  <c r="G63" i="9" s="1"/>
  <c r="H46" i="9"/>
  <c r="I42" i="9"/>
  <c r="I55" i="9"/>
  <c r="I8" i="9"/>
  <c r="H28" i="9"/>
  <c r="H35" i="9"/>
  <c r="H21" i="9"/>
  <c r="I17" i="9"/>
  <c r="H17" i="9"/>
  <c r="H13" i="9"/>
  <c r="H8" i="9"/>
  <c r="H63" i="9" l="1"/>
  <c r="I63" i="9"/>
</calcChain>
</file>

<file path=xl/sharedStrings.xml><?xml version="1.0" encoding="utf-8"?>
<sst xmlns="http://schemas.openxmlformats.org/spreadsheetml/2006/main" count="86" uniqueCount="75">
  <si>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</si>
  <si>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</si>
  <si>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</si>
  <si>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</si>
  <si>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</si>
  <si>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</si>
  <si>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</si>
  <si>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</si>
  <si>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</si>
  <si>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</si>
  <si>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</si>
  <si>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วัสดุสำนักงาน</t>
  </si>
  <si>
    <t>วัสดุจราจร</t>
  </si>
  <si>
    <t>ค่าสาธารณูปโภค</t>
  </si>
  <si>
    <t>น้ำมัน</t>
  </si>
  <si>
    <t>อาหารผู้ต้องหา</t>
  </si>
  <si>
    <t>ค่าจ้างเหมาบริการ</t>
  </si>
  <si>
    <t>โครงการปฏิรูปฯ</t>
  </si>
  <si>
    <t>ค่าเบี้ยประชุม กต.ตร</t>
  </si>
  <si>
    <t>ทำการนอกเวลา</t>
  </si>
  <si>
    <t>อส.ตร.</t>
  </si>
  <si>
    <t>ค่าตอบแทน</t>
  </si>
  <si>
    <t>ค่าตอบแทนพยาน</t>
  </si>
  <si>
    <t>ค่าใช้จ่ายคุ้มครองพยาน</t>
  </si>
  <si>
    <t>ค่าตอบแทนนักจิตวิทยาฯ</t>
  </si>
  <si>
    <t>ค่าตอบแทนชันสูตรพลิกศพ</t>
  </si>
  <si>
    <t>คชจ.ในการส่งหมายเรียกพยาน</t>
  </si>
  <si>
    <t>สกัดกั้น</t>
  </si>
  <si>
    <t>เครือข่ายผู้มีอิทธิพล</t>
  </si>
  <si>
    <t>ค่าตอบแทนชุดปฏิบัติ</t>
  </si>
  <si>
    <t>ค่าใช้จ่ายจัดการประชุม</t>
  </si>
  <si>
    <t>วัสดุ</t>
  </si>
  <si>
    <t>ประชุมผู้บำบัด</t>
  </si>
  <si>
    <t>การประชุมเชิงปฏิบัติการ</t>
  </si>
  <si>
    <t>คงเหลือ</t>
  </si>
  <si>
    <t>สถานีตำรวจภูธรบ้านตาขุน</t>
  </si>
  <si>
    <t>รายงานผลการใช้จ่ายงบประมาณ  ประจำปีงบประมาณ พ.ศ. 2568</t>
  </si>
  <si>
    <t>ไตรมาส 1-2 (ต.ค. 67- มี.ค.68)</t>
  </si>
  <si>
    <t xml:space="preserve">ข้อมูล ณ วันที่ 31  มีนาคม 2568 </t>
  </si>
  <si>
    <t>จำนวนเงิน(บาท)</t>
  </si>
  <si>
    <t>1. ผลผลิต การบังคับใช้กฎหมาย อำนวยความยุติธรรมและบริการประชาชน กิจกรรม การบังคับใช้กฎหมาย และบริการประชาชน</t>
  </si>
  <si>
    <t>2.โครงการปฏิรูประบบงานตำรวจ</t>
  </si>
  <si>
    <t>3. ผลผลิต การบังคับใช้กฎหมาย อำนวยความยุติธรรมและบริการประชาชน กิจกรรม ชุมชนสัมพันธ์</t>
  </si>
  <si>
    <t>4. ผลผลิต การบังคับใช้กฎหมาย อำนวยความยุติธรรมและบริการประชาชน กิจกรรม ค่าใช้จ่ายอำนวยความยุติธรรม</t>
  </si>
  <si>
    <t>รวมทุกผลผลิต/กิจกรรม</t>
  </si>
  <si>
    <t xml:space="preserve">พ.ต.ท.หญิง  </t>
  </si>
  <si>
    <t>พ.ต.อ.</t>
  </si>
  <si>
    <t xml:space="preserve">                  ( ณัฐธยาน์  คงภักดี )</t>
  </si>
  <si>
    <t>( พยงศักดิ์  เพชรรอบ )</t>
  </si>
  <si>
    <t xml:space="preserve">               สว.อก.สภ.บ้านตาขุน</t>
  </si>
  <si>
    <t>ผกก.สภ.บ้านตาขุน</t>
  </si>
  <si>
    <t>- ทราบ</t>
  </si>
  <si>
    <t xml:space="preserve">           ผู้จัดทำข้อมูล/รายงานผลการใช้จ่ายฯ</t>
  </si>
  <si>
    <t>การปฏิรูประบบงานตำรวจมีประสิทธิภาพ</t>
  </si>
  <si>
    <t xml:space="preserve">การดำเนินการบังคับใช้กฏหมาย การอำนวยความยุติธรรม และบริการประชาชนมีประสิทธิภาพ </t>
  </si>
  <si>
    <t>ผลการเบิกจ่าย 84.38% เป็นตามเป้าหมาย อาจจะยังไม่ครบ 100 %เนื่องจากอยู่ระหว่างดำเนินการตามกิจกรรม /ไม่มีปัญหาหรืออุปสรรค</t>
  </si>
  <si>
    <t>ผลการเบิกจ่าย 93.29%  เป็นไปตามเป้าหมาย  /ไม่มีปัญหาหรืออุปสรรค</t>
  </si>
  <si>
    <t>ผลการเบิกจ่าย 51.79%   เนื่องจากอยู่ระหว่างดำเนินการตามกิจกรรม เป็นไปตามขั้นตอน/ไม่มีปัญหาหรืออุปสรรค</t>
  </si>
  <si>
    <t>กระบวนการทางยุติธรรมของตำรวจมีประสิทธิภาพ เป็นรูปธรรม</t>
  </si>
  <si>
    <t>ผลการเบิกจ่าย 11.91% ยังไม่เป็นไปตามเป้าหมาย เนื่องจากอยู่ระหว่างดำเนินการตามข้อกฎหมาย ตามขั้นตอน/ไม่มีปัญหาหรืออุปสรรค</t>
  </si>
  <si>
    <t>ผลการเบิกจ่าย 83.01% เป็นไปตามเป้าหมาย /ไม่มีปัญหาหรืออุปสรรค</t>
  </si>
  <si>
    <t>ประชาชนได้มีส่วนร่วมในการป้องกันและปราบปรามอาชญากรรม</t>
  </si>
  <si>
    <t xml:space="preserve">มาตรการการปราบปราบผู้ค้า ผู้เสพ ผู้ผลิต  มีประสิทธิภาพ ทำให้การแพร่ระบาดของยาเสพติดลดลง </t>
  </si>
  <si>
    <t>ผลการเบิกจ่าย 49.39% ยังไม่เป็นไปตามเป้าหมาย เนื่องจากอยู่ระหว่างดำเนินการตามกิจกรรม/ไม่มีปัญหาหรืออุปสรรค</t>
  </si>
  <si>
    <t xml:space="preserve">มาตรการการป้องกันอาชญากรรม มีประสิทธิภาพ </t>
  </si>
  <si>
    <t>มาตรการป้องกันยาเสพติดมีประสิทธิภาพ ส่งผลให้สถานศึกษาปลอดยาเสพติด</t>
  </si>
  <si>
    <t xml:space="preserve"> 8.ผลผลิต โครงการดำเนินงานชุมชนยั่งยืน เพื่อแก้ไขปัญหายาเสพติดฯ</t>
  </si>
  <si>
    <t>ยังไม่มีผลการเบิกจ่าย ไม่เป็นไปตามเป้าหมาย เนื่องจากอยู่ระหว่างดำเนินการตามกิจกรรมและขั้นการปฏิบัติ คาดว่าจะเบิกจ่ายแล้วเสร็จในเดือน เม.ย. 68/ไม่มีปัญหาหรืออุปสรรค</t>
  </si>
  <si>
    <t>บูรณาการปฏิบัติงานร่วมกันจากทุกภาคส่วน เพื่อแก้ไขปัญหายาเสพติดในชุมชน</t>
  </si>
  <si>
    <t>5. ผลผลิต การรักษาความสงบเรียบร้อยและความมั่นคงภายในประเทศ กิจกรรม สกัดกั้น  ปราบปราม การผลิต การค้ายาเสพติด</t>
  </si>
  <si>
    <t>7.ผลผลิต โครงการสร้างภูมิคุ้มกันและป้องกันยาเสพติด กิจกรรม การสร้างภูมิคุ้มกันในกลุ่มเป้าหมายฯ ค่าใช้จ่ายโครงการตำรวจประสานโรงเรียน</t>
  </si>
  <si>
    <t>ยังไม่มีผลการเบิกจ่าย ไม่เป็นไปตามเป้าหมาย เนื่องจากอยู่ระหว่างดำเนินการตามกิจกรรมขั้นการปฏิบัติ คาดว่าจะเบิกจ่ายแล้วเสร็จในเดือน เม.ย. 68/ไม่มีปัญหาหรืออุปสรรค</t>
  </si>
  <si>
    <t>กิจกรรม การปฏิรูประบบงานสอบสวนและการบังคับใช้กฎหมาย โครงการเพิ่มประสิทธิภาพงานป้องกันปราบปรามอาชญากรรม</t>
  </si>
  <si>
    <t>6.ผลผลิต การรักษาความสงบเรียบร้อยและความมั่นคงภายในประเทศ กิจกรรม ค่าตอบแทนชุดปฏิบัติการด่านตรวจ License Plate</t>
  </si>
  <si>
    <t>ผลการเบิกจ่าย 77.07% เป็นไปตามเป้าหมาย /ไม่มีปัญหาหรืออุปสรรคใด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</si>
</sst>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1"/>
      <name val="Angsana New"/>
      <family val="1"/>
    </font>
    <font>
      <sz val="11"/>
      <color theme="1"/>
      <name val="Angsana New"/>
      <family val="1"/>
    </font>
    <font>
      <b/>
      <sz val="16"/>
      <color theme="0"/>
      <name val="Angsana New"/>
      <family val="1"/>
    </font>
    <font>
      <b/>
      <sz val="18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  <font>
      <b/>
      <sz val="16"/>
      <color theme="1"/>
      <name val="Angsana New"/>
      <family val="1"/>
    </font>
    <font>
      <b/>
      <sz val="20"/>
      <color theme="1"/>
      <name val="Angsana New"/>
      <family val="1"/>
    </font>
    <font>
      <sz val="14"/>
      <color theme="1"/>
      <name val="Angsana New"/>
      <family val="1"/>
    </font>
    <font>
      <sz val="12"/>
      <color theme="1"/>
      <name val="Angsana New"/>
      <family val="1"/>
    </font>
    <font>
      <b/>
      <sz val="14"/>
      <color theme="1"/>
      <name val="Angsana New"/>
      <family val="1"/>
    </font>
    <font>
      <sz val="13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6">
    <xf numFmtId="0" fontId="0" fillId="0" borderId="0" xfId="0"/>
    <xf numFmtId="0" fontId="3" fillId="0" borderId="0" xfId="0" applyFont="1"/>
    <xf numFmtId="0" fontId="4" fillId="4" borderId="4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5" fillId="3" borderId="10" xfId="0" applyFont="1" applyFill="1" applyBorder="1" applyAlignment="1" applyProtection="1">
      <alignment horizontal="left" vertical="center"/>
      <protection locked="0"/>
    </xf>
    <xf numFmtId="0" fontId="2" fillId="3" borderId="11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164" fontId="6" fillId="0" borderId="1" xfId="1" applyFont="1" applyBorder="1" applyAlignment="1">
      <alignment horizontal="center"/>
    </xf>
    <xf numFmtId="164" fontId="6" fillId="0" borderId="1" xfId="1" applyFont="1" applyBorder="1"/>
    <xf numFmtId="164" fontId="6" fillId="0" borderId="10" xfId="1" applyFont="1" applyBorder="1" applyAlignment="1">
      <alignment horizontal="center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top"/>
    </xf>
    <xf numFmtId="0" fontId="8" fillId="2" borderId="12" xfId="0" applyFont="1" applyFill="1" applyBorder="1" applyAlignment="1">
      <alignment horizontal="center" vertical="center"/>
    </xf>
    <xf numFmtId="164" fontId="8" fillId="2" borderId="13" xfId="1" applyFont="1" applyFill="1" applyBorder="1" applyAlignment="1">
      <alignment horizontal="center"/>
    </xf>
    <xf numFmtId="164" fontId="8" fillId="2" borderId="12" xfId="1" applyFont="1" applyFill="1" applyBorder="1" applyAlignment="1">
      <alignment horizontal="center"/>
    </xf>
    <xf numFmtId="164" fontId="8" fillId="2" borderId="12" xfId="1" applyFont="1" applyFill="1" applyBorder="1"/>
    <xf numFmtId="0" fontId="2" fillId="3" borderId="5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64" fontId="8" fillId="0" borderId="13" xfId="1" applyFont="1" applyBorder="1" applyAlignment="1">
      <alignment horizontal="center"/>
    </xf>
    <xf numFmtId="164" fontId="8" fillId="0" borderId="12" xfId="1" applyFont="1" applyBorder="1" applyAlignment="1">
      <alignment horizontal="center"/>
    </xf>
    <xf numFmtId="164" fontId="8" fillId="0" borderId="12" xfId="1" applyFont="1" applyBorder="1"/>
    <xf numFmtId="0" fontId="6" fillId="0" borderId="0" xfId="0" applyFont="1"/>
    <xf numFmtId="164" fontId="8" fillId="0" borderId="12" xfId="1" applyFont="1" applyBorder="1" applyAlignment="1"/>
    <xf numFmtId="0" fontId="5" fillId="3" borderId="10" xfId="0" applyFont="1" applyFill="1" applyBorder="1" applyAlignment="1" applyProtection="1">
      <alignment vertical="center"/>
      <protection locked="0"/>
    </xf>
    <xf numFmtId="0" fontId="2" fillId="3" borderId="1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164" fontId="6" fillId="0" borderId="12" xfId="1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164" fontId="8" fillId="0" borderId="21" xfId="1" applyFont="1" applyBorder="1" applyAlignment="1">
      <alignment horizontal="center"/>
    </xf>
    <xf numFmtId="164" fontId="8" fillId="0" borderId="21" xfId="1" applyFont="1" applyBorder="1"/>
    <xf numFmtId="0" fontId="8" fillId="0" borderId="8" xfId="0" applyFont="1" applyBorder="1" applyAlignment="1">
      <alignment horizontal="center" vertical="center"/>
    </xf>
    <xf numFmtId="164" fontId="8" fillId="0" borderId="5" xfId="1" applyFont="1" applyBorder="1" applyAlignment="1">
      <alignment horizontal="center"/>
    </xf>
    <xf numFmtId="164" fontId="8" fillId="0" borderId="8" xfId="1" applyFont="1" applyBorder="1"/>
    <xf numFmtId="0" fontId="9" fillId="3" borderId="12" xfId="0" applyFont="1" applyFill="1" applyBorder="1" applyAlignment="1">
      <alignment vertical="center"/>
    </xf>
    <xf numFmtId="43" fontId="9" fillId="3" borderId="12" xfId="0" applyNumberFormat="1" applyFont="1" applyFill="1" applyBorder="1" applyAlignment="1">
      <alignment vertical="center"/>
    </xf>
    <xf numFmtId="2" fontId="9" fillId="3" borderId="14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/>
    <xf numFmtId="164" fontId="8" fillId="0" borderId="0" xfId="1" applyFont="1" applyBorder="1" applyAlignme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164" fontId="8" fillId="0" borderId="0" xfId="1" applyFont="1" applyBorder="1" applyAlignment="1">
      <alignment horizontal="center"/>
    </xf>
    <xf numFmtId="164" fontId="8" fillId="0" borderId="0" xfId="1" applyFont="1" applyBorder="1"/>
    <xf numFmtId="0" fontId="8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3" borderId="7" xfId="0" applyFont="1" applyFill="1" applyBorder="1" applyAlignment="1" applyProtection="1">
      <alignment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64" fontId="6" fillId="0" borderId="1" xfId="1" applyFont="1" applyBorder="1" applyAlignment="1">
      <alignment horizontal="center" vertical="center"/>
    </xf>
    <xf numFmtId="164" fontId="6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8" fillId="2" borderId="12" xfId="0" applyFont="1" applyFill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0" fontId="12" fillId="3" borderId="1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4" borderId="8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64" fontId="8" fillId="2" borderId="13" xfId="1" applyFont="1" applyFill="1" applyBorder="1" applyAlignment="1">
      <alignment horizontal="center"/>
    </xf>
    <xf numFmtId="164" fontId="8" fillId="2" borderId="14" xfId="1" applyFont="1" applyFill="1" applyBorder="1" applyAlignment="1">
      <alignment horizontal="center"/>
    </xf>
    <xf numFmtId="164" fontId="6" fillId="0" borderId="1" xfId="1" applyFont="1" applyBorder="1" applyAlignment="1">
      <alignment horizontal="center"/>
    </xf>
    <xf numFmtId="164" fontId="6" fillId="0" borderId="10" xfId="1" applyFont="1" applyBorder="1" applyAlignment="1">
      <alignment horizontal="center"/>
    </xf>
    <xf numFmtId="164" fontId="6" fillId="0" borderId="9" xfId="1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164" fontId="7" fillId="0" borderId="10" xfId="1" applyFont="1" applyBorder="1" applyAlignment="1">
      <alignment horizontal="center" vertical="center"/>
    </xf>
    <xf numFmtId="164" fontId="7" fillId="0" borderId="9" xfId="1" applyFont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8" fillId="0" borderId="13" xfId="1" applyFont="1" applyBorder="1" applyAlignment="1">
      <alignment horizontal="center"/>
    </xf>
    <xf numFmtId="164" fontId="8" fillId="0" borderId="14" xfId="1" applyFont="1" applyBorder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0" xfId="0" applyFont="1" applyFill="1" applyBorder="1" applyAlignment="1" applyProtection="1">
      <alignment horizontal="left"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9" xfId="0" applyFont="1" applyFill="1" applyBorder="1" applyAlignment="1" applyProtection="1">
      <alignment horizontal="left" vertical="center"/>
      <protection locked="0"/>
    </xf>
    <xf numFmtId="164" fontId="6" fillId="0" borderId="10" xfId="1" applyFont="1" applyBorder="1" applyAlignment="1">
      <alignment horizontal="center" vertical="center"/>
    </xf>
    <xf numFmtId="164" fontId="6" fillId="0" borderId="9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4" fontId="6" fillId="0" borderId="1" xfId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43" fontId="9" fillId="3" borderId="13" xfId="0" applyNumberFormat="1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164" fontId="8" fillId="0" borderId="5" xfId="1" applyFont="1" applyBorder="1" applyAlignment="1">
      <alignment horizontal="center"/>
    </xf>
    <xf numFmtId="164" fontId="8" fillId="0" borderId="6" xfId="1" applyFont="1" applyBorder="1" applyAlignment="1">
      <alignment horizontal="center"/>
    </xf>
    <xf numFmtId="0" fontId="10" fillId="0" borderId="8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17490</xdr:colOff>
      <xdr:row>63</xdr:row>
      <xdr:rowOff>198278</xdr:rowOff>
    </xdr:from>
    <xdr:to>
      <xdr:col>9</xdr:col>
      <xdr:colOff>215660</xdr:colOff>
      <xdr:row>65</xdr:row>
      <xdr:rowOff>212887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8BDEDD-5AC3-45D5-A65B-E0B0B68C4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56877" y="23193066"/>
          <a:ext cx="1285458" cy="499844"/>
        </a:xfrm>
        <a:prstGeom prst="rect">
          <a:avLst/>
        </a:prstGeom>
      </xdr:spPr>
    </xdr:pic>
    <xdr:clientData/>
  </xdr:twoCellAnchor>
  <xdr:twoCellAnchor editAs="oneCell">
    <xdr:from>
      <xdr:col>2</xdr:col>
      <xdr:colOff>741791</xdr:colOff>
      <xdr:row>64</xdr:row>
      <xdr:rowOff>53915</xdr:rowOff>
    </xdr:from>
    <xdr:to>
      <xdr:col>3</xdr:col>
      <xdr:colOff>113446</xdr:colOff>
      <xdr:row>65</xdr:row>
      <xdr:rowOff>147606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8C4E21B-26B1-422E-AA83-93FC7C1F9A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72" t="38305" r="21965" b="31581"/>
        <a:stretch/>
      </xdr:blipFill>
      <xdr:spPr bwMode="auto">
        <a:xfrm>
          <a:off x="2889409" y="23291321"/>
          <a:ext cx="548801" cy="33630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2DA38-32D7-4623-808B-0D51BB6886D5}">
  <sheetPr>
    <tabColor rgb="FF002060"/>
  </sheetPr>
  <dimension ref="A1:J68"/>
  <sheetViews>
    <sheetView tabSelected="1" view="pageBreakPreview" topLeftCell="A43" zoomScale="106" zoomScaleNormal="98" zoomScaleSheetLayoutView="106" workbookViewId="0">
      <selection activeCell="C57" sqref="C57:D62"/>
    </sheetView>
  </sheetViews>
  <sheetFormatPr defaultRowHeight="16.5"/>
  <cols>
    <col min="1" max="1" width="5.85546875" style="1" customWidth="1"/>
    <col min="2" max="2" width="26.42578125" style="1" customWidth="1"/>
    <col min="3" max="3" width="17.7109375" style="1" customWidth="1"/>
    <col min="4" max="4" width="2.42578125" style="1" customWidth="1"/>
    <col min="5" max="5" width="11.7109375" style="1" customWidth="1"/>
    <col min="6" max="6" width="6.140625" style="1" customWidth="1"/>
    <col min="7" max="7" width="18.5703125" style="1" bestFit="1" customWidth="1"/>
    <col min="8" max="8" width="12.28515625" style="1" customWidth="1"/>
    <col min="9" max="9" width="16.28515625" style="1" bestFit="1" customWidth="1"/>
    <col min="10" max="10" width="23.140625" style="1" customWidth="1"/>
    <col min="11" max="16384" width="9.140625" style="1"/>
  </cols>
  <sheetData>
    <row r="1" spans="1:10" ht="26.25">
      <c r="A1" s="73" t="s">
        <v>36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ht="26.25">
      <c r="A2" s="73" t="s">
        <v>35</v>
      </c>
      <c r="B2" s="73"/>
      <c r="C2" s="73"/>
      <c r="D2" s="73"/>
      <c r="E2" s="73"/>
      <c r="F2" s="73"/>
      <c r="G2" s="73"/>
      <c r="H2" s="73"/>
      <c r="I2" s="73"/>
      <c r="J2" s="73"/>
    </row>
    <row r="3" spans="1:10" ht="26.25">
      <c r="A3" s="73" t="s">
        <v>37</v>
      </c>
      <c r="B3" s="73"/>
      <c r="C3" s="73"/>
      <c r="D3" s="73"/>
      <c r="E3" s="73"/>
      <c r="F3" s="73"/>
      <c r="G3" s="73"/>
      <c r="H3" s="73"/>
      <c r="I3" s="73"/>
      <c r="J3" s="73"/>
    </row>
    <row r="4" spans="1:10" ht="26.25">
      <c r="A4" s="73" t="s">
        <v>38</v>
      </c>
      <c r="B4" s="73"/>
      <c r="C4" s="73"/>
      <c r="D4" s="73"/>
      <c r="E4" s="73"/>
      <c r="F4" s="73"/>
      <c r="G4" s="73"/>
      <c r="H4" s="73"/>
      <c r="I4" s="73"/>
      <c r="J4" s="73"/>
    </row>
    <row r="5" spans="1:10" ht="23.25" customHeight="1">
      <c r="A5" s="74" t="s">
        <v>0</v>
      </c>
      <c r="B5" s="74" t="s">
        <v>7</v>
      </c>
      <c r="C5" s="76" t="s">
        <v>2</v>
      </c>
      <c r="D5" s="77"/>
      <c r="E5" s="76" t="s">
        <v>3</v>
      </c>
      <c r="F5" s="77"/>
      <c r="G5" s="80" t="s">
        <v>4</v>
      </c>
      <c r="H5" s="80"/>
      <c r="I5" s="80" t="s">
        <v>34</v>
      </c>
      <c r="J5" s="81" t="s">
        <v>6</v>
      </c>
    </row>
    <row r="6" spans="1:10" ht="21" customHeight="1">
      <c r="A6" s="75"/>
      <c r="B6" s="75"/>
      <c r="C6" s="78"/>
      <c r="D6" s="79"/>
      <c r="E6" s="78"/>
      <c r="F6" s="79"/>
      <c r="G6" s="3" t="s">
        <v>39</v>
      </c>
      <c r="H6" s="2" t="s">
        <v>5</v>
      </c>
      <c r="I6" s="80"/>
      <c r="J6" s="82"/>
    </row>
    <row r="7" spans="1:10" ht="24.75" customHeight="1">
      <c r="A7" s="4" t="s">
        <v>40</v>
      </c>
      <c r="B7" s="5"/>
      <c r="C7" s="5"/>
      <c r="D7" s="5"/>
      <c r="E7" s="5"/>
      <c r="F7" s="5"/>
      <c r="G7" s="5"/>
      <c r="H7" s="5"/>
      <c r="I7" s="5"/>
      <c r="J7" s="6"/>
    </row>
    <row r="8" spans="1:10" ht="23.25" customHeight="1">
      <c r="A8" s="7">
        <v>1</v>
      </c>
      <c r="B8" s="8" t="s">
        <v>8</v>
      </c>
      <c r="C8" s="88" t="s">
        <v>54</v>
      </c>
      <c r="D8" s="89"/>
      <c r="E8" s="85">
        <v>427200</v>
      </c>
      <c r="F8" s="85"/>
      <c r="G8" s="9">
        <f>219473.39+13960</f>
        <v>233433.39</v>
      </c>
      <c r="H8" s="9">
        <f>G8*100/E8</f>
        <v>54.642647471910109</v>
      </c>
      <c r="I8" s="10">
        <f>E8-G8</f>
        <v>193766.61</v>
      </c>
      <c r="J8" s="70" t="s">
        <v>55</v>
      </c>
    </row>
    <row r="9" spans="1:10" ht="23.25">
      <c r="A9" s="7">
        <v>2</v>
      </c>
      <c r="B9" s="8" t="s">
        <v>9</v>
      </c>
      <c r="C9" s="90"/>
      <c r="D9" s="91"/>
      <c r="E9" s="85">
        <v>51600</v>
      </c>
      <c r="F9" s="85"/>
      <c r="G9" s="9">
        <v>51600</v>
      </c>
      <c r="H9" s="9">
        <f t="shared" ref="H9:H17" si="0">G9*100/E9</f>
        <v>100</v>
      </c>
      <c r="I9" s="10">
        <f t="shared" ref="I9:I17" si="1">E9-G9</f>
        <v>0</v>
      </c>
      <c r="J9" s="71"/>
    </row>
    <row r="10" spans="1:10" ht="23.25">
      <c r="A10" s="7">
        <v>3</v>
      </c>
      <c r="B10" s="8" t="s">
        <v>10</v>
      </c>
      <c r="C10" s="90"/>
      <c r="D10" s="91"/>
      <c r="E10" s="85">
        <v>10500</v>
      </c>
      <c r="F10" s="85"/>
      <c r="G10" s="9">
        <v>10500</v>
      </c>
      <c r="H10" s="9">
        <f t="shared" si="0"/>
        <v>100</v>
      </c>
      <c r="I10" s="10">
        <f t="shared" si="1"/>
        <v>0</v>
      </c>
      <c r="J10" s="71"/>
    </row>
    <row r="11" spans="1:10" ht="21" customHeight="1">
      <c r="A11" s="7">
        <v>4</v>
      </c>
      <c r="B11" s="8" t="s">
        <v>16</v>
      </c>
      <c r="C11" s="90"/>
      <c r="D11" s="91"/>
      <c r="E11" s="85">
        <v>23300</v>
      </c>
      <c r="F11" s="85"/>
      <c r="G11" s="9">
        <v>22709.03</v>
      </c>
      <c r="H11" s="9">
        <f t="shared" si="0"/>
        <v>97.463648068669528</v>
      </c>
      <c r="I11" s="10">
        <f t="shared" si="1"/>
        <v>590.97000000000116</v>
      </c>
      <c r="J11" s="71"/>
    </row>
    <row r="12" spans="1:10" ht="23.25">
      <c r="A12" s="7">
        <v>5</v>
      </c>
      <c r="B12" s="8" t="s">
        <v>11</v>
      </c>
      <c r="C12" s="90"/>
      <c r="D12" s="91"/>
      <c r="E12" s="86">
        <v>4100</v>
      </c>
      <c r="F12" s="87"/>
      <c r="G12" s="11">
        <v>4001.17</v>
      </c>
      <c r="H12" s="9">
        <f t="shared" si="0"/>
        <v>97.589512195121955</v>
      </c>
      <c r="I12" s="10">
        <f t="shared" si="1"/>
        <v>98.829999999999927</v>
      </c>
      <c r="J12" s="71"/>
    </row>
    <row r="13" spans="1:10" ht="23.25">
      <c r="A13" s="7">
        <v>6</v>
      </c>
      <c r="B13" s="12" t="s">
        <v>14</v>
      </c>
      <c r="C13" s="90"/>
      <c r="D13" s="91"/>
      <c r="E13" s="86">
        <v>722800</v>
      </c>
      <c r="F13" s="87"/>
      <c r="G13" s="11">
        <f>534830+182000</f>
        <v>716830</v>
      </c>
      <c r="H13" s="9">
        <f t="shared" si="0"/>
        <v>99.174045379081349</v>
      </c>
      <c r="I13" s="10">
        <f t="shared" si="1"/>
        <v>5970</v>
      </c>
      <c r="J13" s="71"/>
    </row>
    <row r="14" spans="1:10" ht="21" customHeight="1">
      <c r="A14" s="7">
        <v>7</v>
      </c>
      <c r="B14" s="8" t="s">
        <v>12</v>
      </c>
      <c r="C14" s="90"/>
      <c r="D14" s="91"/>
      <c r="E14" s="94">
        <v>2900</v>
      </c>
      <c r="F14" s="95"/>
      <c r="G14" s="11">
        <v>2900</v>
      </c>
      <c r="H14" s="9">
        <f t="shared" si="0"/>
        <v>100</v>
      </c>
      <c r="I14" s="10">
        <f t="shared" si="1"/>
        <v>0</v>
      </c>
      <c r="J14" s="71"/>
    </row>
    <row r="15" spans="1:10" ht="23.25">
      <c r="A15" s="13">
        <v>8</v>
      </c>
      <c r="B15" s="8" t="s">
        <v>15</v>
      </c>
      <c r="C15" s="90"/>
      <c r="D15" s="91"/>
      <c r="E15" s="86">
        <v>10500</v>
      </c>
      <c r="F15" s="87"/>
      <c r="G15" s="11">
        <v>10500</v>
      </c>
      <c r="H15" s="9">
        <f t="shared" si="0"/>
        <v>100</v>
      </c>
      <c r="I15" s="10">
        <f t="shared" si="1"/>
        <v>0</v>
      </c>
      <c r="J15" s="71"/>
    </row>
    <row r="16" spans="1:10" ht="21" customHeight="1">
      <c r="A16" s="13">
        <v>9</v>
      </c>
      <c r="B16" s="8" t="s">
        <v>13</v>
      </c>
      <c r="C16" s="90"/>
      <c r="D16" s="91"/>
      <c r="E16" s="86">
        <v>30000</v>
      </c>
      <c r="F16" s="87"/>
      <c r="G16" s="11">
        <v>30000</v>
      </c>
      <c r="H16" s="9">
        <f t="shared" si="0"/>
        <v>100</v>
      </c>
      <c r="I16" s="10">
        <f t="shared" si="1"/>
        <v>0</v>
      </c>
      <c r="J16" s="71"/>
    </row>
    <row r="17" spans="1:10" ht="24" thickBot="1">
      <c r="A17" s="14"/>
      <c r="B17" s="58" t="s">
        <v>1</v>
      </c>
      <c r="C17" s="92"/>
      <c r="D17" s="93"/>
      <c r="E17" s="83">
        <f>SUM(E8:F16)</f>
        <v>1282900</v>
      </c>
      <c r="F17" s="84"/>
      <c r="G17" s="15">
        <f>SUM(G8:G16)</f>
        <v>1082473.5900000001</v>
      </c>
      <c r="H17" s="16">
        <f t="shared" si="0"/>
        <v>84.377082391456867</v>
      </c>
      <c r="I17" s="17">
        <f t="shared" si="1"/>
        <v>200426.40999999992</v>
      </c>
      <c r="J17" s="72"/>
    </row>
    <row r="18" spans="1:10" ht="18.75" customHeight="1" thickTop="1">
      <c r="A18" s="18" t="s">
        <v>41</v>
      </c>
      <c r="B18" s="19"/>
      <c r="C18" s="19"/>
      <c r="D18" s="19"/>
      <c r="E18" s="19"/>
      <c r="F18" s="19"/>
      <c r="G18" s="19"/>
      <c r="H18" s="19"/>
      <c r="I18" s="19"/>
      <c r="J18" s="20"/>
    </row>
    <row r="19" spans="1:10" ht="21" customHeight="1">
      <c r="A19" s="96" t="s">
        <v>72</v>
      </c>
      <c r="B19" s="97"/>
      <c r="C19" s="97"/>
      <c r="D19" s="97"/>
      <c r="E19" s="97"/>
      <c r="F19" s="97"/>
      <c r="G19" s="97"/>
      <c r="H19" s="97"/>
      <c r="I19" s="97"/>
      <c r="J19" s="98"/>
    </row>
    <row r="20" spans="1:10" ht="39.75" customHeight="1">
      <c r="A20" s="7">
        <v>1</v>
      </c>
      <c r="B20" s="8" t="s">
        <v>17</v>
      </c>
      <c r="C20" s="101" t="s">
        <v>53</v>
      </c>
      <c r="D20" s="89"/>
      <c r="E20" s="85">
        <v>42300</v>
      </c>
      <c r="F20" s="85"/>
      <c r="G20" s="9">
        <v>39460</v>
      </c>
      <c r="H20" s="9">
        <f>G20*100/E20</f>
        <v>93.28605200945627</v>
      </c>
      <c r="I20" s="10">
        <f>E20-G20</f>
        <v>2840</v>
      </c>
      <c r="J20" s="70" t="s">
        <v>56</v>
      </c>
    </row>
    <row r="21" spans="1:10" ht="48.75" customHeight="1" thickBot="1">
      <c r="A21" s="21"/>
      <c r="B21" s="60" t="s">
        <v>1</v>
      </c>
      <c r="C21" s="102"/>
      <c r="D21" s="93"/>
      <c r="E21" s="99">
        <f>SUM(E20)</f>
        <v>42300</v>
      </c>
      <c r="F21" s="100"/>
      <c r="G21" s="22">
        <f>SUM(G20:G20)</f>
        <v>39460</v>
      </c>
      <c r="H21" s="23">
        <f>G21*100/E21</f>
        <v>93.28605200945627</v>
      </c>
      <c r="I21" s="24">
        <f>E21-G21</f>
        <v>2840</v>
      </c>
      <c r="J21" s="72"/>
    </row>
    <row r="22" spans="1:10" ht="48.75" customHeight="1" thickTop="1">
      <c r="A22" s="48"/>
      <c r="B22" s="31"/>
      <c r="C22" s="66"/>
      <c r="D22" s="66"/>
      <c r="E22" s="32"/>
      <c r="F22" s="32"/>
      <c r="G22" s="32"/>
      <c r="H22" s="32"/>
      <c r="I22" s="33"/>
      <c r="J22" s="66"/>
    </row>
    <row r="23" spans="1:10" ht="27" customHeight="1">
      <c r="A23" s="103" t="s">
        <v>42</v>
      </c>
      <c r="B23" s="104"/>
      <c r="C23" s="104"/>
      <c r="D23" s="104"/>
      <c r="E23" s="104"/>
      <c r="F23" s="104"/>
      <c r="G23" s="104"/>
      <c r="H23" s="104"/>
      <c r="I23" s="104"/>
      <c r="J23" s="105"/>
    </row>
    <row r="24" spans="1:10" ht="29.25" customHeight="1">
      <c r="A24" s="7">
        <v>1</v>
      </c>
      <c r="B24" s="8" t="s">
        <v>18</v>
      </c>
      <c r="C24" s="88" t="s">
        <v>61</v>
      </c>
      <c r="D24" s="89"/>
      <c r="E24" s="85">
        <v>15000</v>
      </c>
      <c r="F24" s="85"/>
      <c r="G24" s="9">
        <v>5000</v>
      </c>
      <c r="H24" s="9">
        <f>G24*100/E24</f>
        <v>33.333333333333336</v>
      </c>
      <c r="I24" s="10">
        <f>E24-G24</f>
        <v>10000</v>
      </c>
      <c r="J24" s="70" t="s">
        <v>57</v>
      </c>
    </row>
    <row r="25" spans="1:10" ht="29.25" customHeight="1">
      <c r="A25" s="7">
        <v>2</v>
      </c>
      <c r="B25" s="8" t="s">
        <v>19</v>
      </c>
      <c r="C25" s="90"/>
      <c r="D25" s="91"/>
      <c r="E25" s="85">
        <v>27200</v>
      </c>
      <c r="F25" s="85"/>
      <c r="G25" s="9">
        <v>18400</v>
      </c>
      <c r="H25" s="9">
        <f t="shared" ref="H25:H28" si="2">G25*100/E25</f>
        <v>67.647058823529406</v>
      </c>
      <c r="I25" s="10">
        <f t="shared" ref="I25:I28" si="3">E25-G25</f>
        <v>8800</v>
      </c>
      <c r="J25" s="71"/>
    </row>
    <row r="26" spans="1:10" ht="29.25" customHeight="1">
      <c r="A26" s="7">
        <v>3</v>
      </c>
      <c r="B26" s="8" t="s">
        <v>20</v>
      </c>
      <c r="C26" s="90"/>
      <c r="D26" s="91"/>
      <c r="E26" s="85">
        <v>8000</v>
      </c>
      <c r="F26" s="85"/>
      <c r="G26" s="9">
        <v>0</v>
      </c>
      <c r="H26" s="9">
        <f t="shared" si="2"/>
        <v>0</v>
      </c>
      <c r="I26" s="10">
        <f t="shared" si="3"/>
        <v>8000</v>
      </c>
      <c r="J26" s="71"/>
    </row>
    <row r="27" spans="1:10" ht="29.25" customHeight="1">
      <c r="A27" s="7">
        <v>4</v>
      </c>
      <c r="B27" s="8" t="s">
        <v>14</v>
      </c>
      <c r="C27" s="90"/>
      <c r="D27" s="91"/>
      <c r="E27" s="85">
        <v>8500</v>
      </c>
      <c r="F27" s="85"/>
      <c r="G27" s="9">
        <v>7000</v>
      </c>
      <c r="H27" s="9">
        <f t="shared" si="2"/>
        <v>82.352941176470594</v>
      </c>
      <c r="I27" s="10">
        <f t="shared" si="3"/>
        <v>1500</v>
      </c>
      <c r="J27" s="71"/>
    </row>
    <row r="28" spans="1:10" ht="24" thickBot="1">
      <c r="A28" s="21"/>
      <c r="B28" s="60" t="s">
        <v>1</v>
      </c>
      <c r="C28" s="92"/>
      <c r="D28" s="93"/>
      <c r="E28" s="99">
        <f>SUM(E24:F27)</f>
        <v>58700</v>
      </c>
      <c r="F28" s="100"/>
      <c r="G28" s="22">
        <f>SUM(G24:G27)</f>
        <v>30400</v>
      </c>
      <c r="H28" s="23">
        <f t="shared" si="2"/>
        <v>51.788756388415671</v>
      </c>
      <c r="I28" s="24">
        <f t="shared" si="3"/>
        <v>28300</v>
      </c>
      <c r="J28" s="72"/>
    </row>
    <row r="29" spans="1:10" ht="27" thickTop="1">
      <c r="A29" s="106" t="s">
        <v>43</v>
      </c>
      <c r="B29" s="107"/>
      <c r="C29" s="107"/>
      <c r="D29" s="107"/>
      <c r="E29" s="107"/>
      <c r="F29" s="107"/>
      <c r="G29" s="107"/>
      <c r="H29" s="107"/>
      <c r="I29" s="107"/>
      <c r="J29" s="108"/>
    </row>
    <row r="30" spans="1:10" ht="31.5" customHeight="1">
      <c r="A30" s="7">
        <v>1</v>
      </c>
      <c r="B30" s="8" t="s">
        <v>22</v>
      </c>
      <c r="C30" s="101" t="s">
        <v>58</v>
      </c>
      <c r="D30" s="89"/>
      <c r="E30" s="85">
        <v>15900</v>
      </c>
      <c r="F30" s="85"/>
      <c r="G30" s="9">
        <v>0</v>
      </c>
      <c r="H30" s="9">
        <f>G30*100/E30</f>
        <v>0</v>
      </c>
      <c r="I30" s="10">
        <f>E30-G30</f>
        <v>15900</v>
      </c>
      <c r="J30" s="70" t="s">
        <v>59</v>
      </c>
    </row>
    <row r="31" spans="1:10" ht="31.5" customHeight="1">
      <c r="A31" s="7">
        <v>2</v>
      </c>
      <c r="B31" s="8" t="s">
        <v>23</v>
      </c>
      <c r="C31" s="111"/>
      <c r="D31" s="91"/>
      <c r="E31" s="85">
        <v>100</v>
      </c>
      <c r="F31" s="85"/>
      <c r="G31" s="9">
        <v>0</v>
      </c>
      <c r="H31" s="9">
        <f t="shared" ref="H31:H35" si="4">G31*100/E31</f>
        <v>0</v>
      </c>
      <c r="I31" s="10">
        <f t="shared" ref="I31:I35" si="5">E31-G31</f>
        <v>100</v>
      </c>
      <c r="J31" s="71"/>
    </row>
    <row r="32" spans="1:10" ht="31.5" customHeight="1">
      <c r="A32" s="7">
        <v>3</v>
      </c>
      <c r="B32" s="8" t="s">
        <v>24</v>
      </c>
      <c r="C32" s="111"/>
      <c r="D32" s="91"/>
      <c r="E32" s="85">
        <v>3300</v>
      </c>
      <c r="F32" s="85"/>
      <c r="G32" s="9">
        <v>0</v>
      </c>
      <c r="H32" s="9">
        <f t="shared" si="4"/>
        <v>0</v>
      </c>
      <c r="I32" s="10">
        <f t="shared" si="5"/>
        <v>3300</v>
      </c>
      <c r="J32" s="71"/>
    </row>
    <row r="33" spans="1:10" s="25" customFormat="1" ht="31.5" customHeight="1">
      <c r="A33" s="7">
        <v>4</v>
      </c>
      <c r="B33" s="8" t="s">
        <v>25</v>
      </c>
      <c r="C33" s="111"/>
      <c r="D33" s="91"/>
      <c r="E33" s="85">
        <v>20100</v>
      </c>
      <c r="F33" s="85"/>
      <c r="G33" s="9">
        <v>4800</v>
      </c>
      <c r="H33" s="9">
        <f t="shared" si="4"/>
        <v>23.880597014925375</v>
      </c>
      <c r="I33" s="10">
        <f t="shared" si="5"/>
        <v>15300</v>
      </c>
      <c r="J33" s="71"/>
    </row>
    <row r="34" spans="1:10" ht="31.5" customHeight="1">
      <c r="A34" s="7">
        <v>5</v>
      </c>
      <c r="B34" s="8" t="s">
        <v>26</v>
      </c>
      <c r="C34" s="111"/>
      <c r="D34" s="91"/>
      <c r="E34" s="86">
        <v>900</v>
      </c>
      <c r="F34" s="87"/>
      <c r="G34" s="11">
        <v>0</v>
      </c>
      <c r="H34" s="9">
        <f t="shared" si="4"/>
        <v>0</v>
      </c>
      <c r="I34" s="10">
        <f t="shared" si="5"/>
        <v>900</v>
      </c>
      <c r="J34" s="71"/>
    </row>
    <row r="35" spans="1:10" ht="24" thickBot="1">
      <c r="A35" s="21"/>
      <c r="B35" s="59" t="s">
        <v>1</v>
      </c>
      <c r="C35" s="102"/>
      <c r="D35" s="93"/>
      <c r="E35" s="99">
        <f>SUM(E30:F34)</f>
        <v>40300</v>
      </c>
      <c r="F35" s="100"/>
      <c r="G35" s="22">
        <f>SUM(G30:G34)</f>
        <v>4800</v>
      </c>
      <c r="H35" s="23">
        <f t="shared" si="4"/>
        <v>11.910669975186105</v>
      </c>
      <c r="I35" s="24">
        <f t="shared" si="5"/>
        <v>35500</v>
      </c>
      <c r="J35" s="72"/>
    </row>
    <row r="36" spans="1:10" ht="24" thickTop="1">
      <c r="A36" s="48"/>
      <c r="B36" s="31"/>
      <c r="C36" s="66"/>
      <c r="D36" s="66"/>
      <c r="E36" s="32"/>
      <c r="F36" s="32"/>
      <c r="G36" s="32"/>
      <c r="H36" s="32"/>
      <c r="I36" s="33"/>
      <c r="J36" s="66"/>
    </row>
    <row r="37" spans="1:10" ht="23.25">
      <c r="A37" s="49"/>
      <c r="B37" s="45"/>
      <c r="C37" s="61"/>
      <c r="D37" s="61"/>
      <c r="E37" s="46"/>
      <c r="F37" s="46"/>
      <c r="G37" s="46"/>
      <c r="H37" s="46"/>
      <c r="I37" s="47"/>
      <c r="J37" s="61"/>
    </row>
    <row r="38" spans="1:10" ht="23.25">
      <c r="A38" s="49"/>
      <c r="B38" s="45"/>
      <c r="C38" s="61"/>
      <c r="D38" s="61"/>
      <c r="E38" s="46"/>
      <c r="F38" s="46"/>
      <c r="G38" s="46"/>
      <c r="H38" s="46"/>
      <c r="I38" s="47"/>
      <c r="J38" s="61"/>
    </row>
    <row r="39" spans="1:10" ht="26.25">
      <c r="A39" s="103" t="s">
        <v>69</v>
      </c>
      <c r="B39" s="104"/>
      <c r="C39" s="104"/>
      <c r="D39" s="104"/>
      <c r="E39" s="104"/>
      <c r="F39" s="104"/>
      <c r="G39" s="104"/>
      <c r="H39" s="104"/>
      <c r="I39" s="104"/>
      <c r="J39" s="105"/>
    </row>
    <row r="40" spans="1:10" s="57" customFormat="1" ht="64.5" customHeight="1">
      <c r="A40" s="53">
        <v>1</v>
      </c>
      <c r="B40" s="54" t="s">
        <v>27</v>
      </c>
      <c r="C40" s="113" t="s">
        <v>62</v>
      </c>
      <c r="D40" s="114"/>
      <c r="E40" s="109">
        <v>7985</v>
      </c>
      <c r="F40" s="110"/>
      <c r="G40" s="55">
        <v>0</v>
      </c>
      <c r="H40" s="55">
        <f>G40*100/E40</f>
        <v>0</v>
      </c>
      <c r="I40" s="56">
        <f>E40-G40</f>
        <v>7985</v>
      </c>
      <c r="J40" s="70" t="s">
        <v>60</v>
      </c>
    </row>
    <row r="41" spans="1:10" s="57" customFormat="1" ht="64.5" customHeight="1">
      <c r="A41" s="53">
        <v>2</v>
      </c>
      <c r="B41" s="54" t="s">
        <v>28</v>
      </c>
      <c r="C41" s="115"/>
      <c r="D41" s="116"/>
      <c r="E41" s="109">
        <v>39000</v>
      </c>
      <c r="F41" s="110"/>
      <c r="G41" s="55">
        <v>39000</v>
      </c>
      <c r="H41" s="56">
        <f>G41*100/E41</f>
        <v>100</v>
      </c>
      <c r="I41" s="56">
        <f>E41-G41</f>
        <v>0</v>
      </c>
      <c r="J41" s="71"/>
    </row>
    <row r="42" spans="1:10" ht="24" thickBot="1">
      <c r="A42" s="21"/>
      <c r="B42" s="60" t="s">
        <v>1</v>
      </c>
      <c r="C42" s="117"/>
      <c r="D42" s="118"/>
      <c r="E42" s="99">
        <f>SUM(E40:F41)</f>
        <v>46985</v>
      </c>
      <c r="F42" s="100"/>
      <c r="G42" s="22">
        <f>SUM(G40:G41)</f>
        <v>39000</v>
      </c>
      <c r="H42" s="26">
        <f>G42*100/E42</f>
        <v>83.005214430137272</v>
      </c>
      <c r="I42" s="24">
        <f>E42-G42</f>
        <v>7985</v>
      </c>
      <c r="J42" s="72"/>
    </row>
    <row r="43" spans="1:10" ht="27" thickTop="1">
      <c r="A43" s="27" t="s">
        <v>73</v>
      </c>
      <c r="B43" s="28"/>
      <c r="C43" s="28"/>
      <c r="D43" s="28"/>
      <c r="E43" s="28"/>
      <c r="F43" s="28"/>
      <c r="G43" s="28"/>
      <c r="H43" s="28"/>
      <c r="I43" s="28"/>
      <c r="J43" s="29"/>
    </row>
    <row r="44" spans="1:10" s="57" customFormat="1" ht="45.75" customHeight="1">
      <c r="A44" s="53">
        <v>1</v>
      </c>
      <c r="B44" s="54" t="s">
        <v>29</v>
      </c>
      <c r="C44" s="88" t="s">
        <v>64</v>
      </c>
      <c r="D44" s="89"/>
      <c r="E44" s="112">
        <v>48453</v>
      </c>
      <c r="F44" s="112"/>
      <c r="G44" s="55">
        <v>29600</v>
      </c>
      <c r="H44" s="55">
        <f>G44*100/E44</f>
        <v>61.090128578209814</v>
      </c>
      <c r="I44" s="56">
        <f>E44-G44</f>
        <v>18853</v>
      </c>
      <c r="J44" s="125" t="s">
        <v>63</v>
      </c>
    </row>
    <row r="45" spans="1:10" s="57" customFormat="1" ht="45.75" customHeight="1">
      <c r="A45" s="53">
        <v>2</v>
      </c>
      <c r="B45" s="54" t="s">
        <v>13</v>
      </c>
      <c r="C45" s="90"/>
      <c r="D45" s="91"/>
      <c r="E45" s="112">
        <v>15000</v>
      </c>
      <c r="F45" s="112"/>
      <c r="G45" s="55">
        <v>1742.57</v>
      </c>
      <c r="H45" s="55">
        <f t="shared" ref="H45:H46" si="6">G45*100/E45</f>
        <v>11.617133333333333</v>
      </c>
      <c r="I45" s="56">
        <f t="shared" ref="I45:I46" si="7">E45-G45</f>
        <v>13257.43</v>
      </c>
      <c r="J45" s="126"/>
    </row>
    <row r="46" spans="1:10" ht="24" customHeight="1" thickBot="1">
      <c r="A46" s="21"/>
      <c r="B46" s="60" t="s">
        <v>1</v>
      </c>
      <c r="C46" s="92"/>
      <c r="D46" s="93"/>
      <c r="E46" s="99">
        <f>SUM(E44:F45)</f>
        <v>63453</v>
      </c>
      <c r="F46" s="100"/>
      <c r="G46" s="22">
        <f>SUM(G44:G45)</f>
        <v>31342.57</v>
      </c>
      <c r="H46" s="23">
        <f t="shared" si="6"/>
        <v>49.394937985595639</v>
      </c>
      <c r="I46" s="24">
        <f t="shared" si="7"/>
        <v>32110.43</v>
      </c>
      <c r="J46" s="127"/>
    </row>
    <row r="47" spans="1:10" ht="24" customHeight="1" thickTop="1">
      <c r="A47" s="48"/>
      <c r="B47" s="31"/>
      <c r="C47" s="63"/>
      <c r="D47" s="63"/>
      <c r="E47" s="32"/>
      <c r="F47" s="32"/>
      <c r="G47" s="32"/>
      <c r="H47" s="32"/>
      <c r="I47" s="33"/>
      <c r="J47" s="64"/>
    </row>
    <row r="48" spans="1:10" ht="24" customHeight="1">
      <c r="A48" s="49"/>
      <c r="B48" s="45"/>
      <c r="C48" s="62"/>
      <c r="D48" s="62"/>
      <c r="E48" s="46"/>
      <c r="F48" s="46"/>
      <c r="G48" s="46"/>
      <c r="H48" s="46"/>
      <c r="I48" s="47"/>
      <c r="J48" s="65"/>
    </row>
    <row r="49" spans="1:10" ht="24" customHeight="1">
      <c r="A49" s="49"/>
      <c r="B49" s="45"/>
      <c r="C49" s="62"/>
      <c r="D49" s="62"/>
      <c r="E49" s="46"/>
      <c r="F49" s="46"/>
      <c r="G49" s="46"/>
      <c r="H49" s="46"/>
      <c r="I49" s="47"/>
      <c r="J49" s="65"/>
    </row>
    <row r="50" spans="1:10" ht="24" customHeight="1">
      <c r="A50" s="49"/>
      <c r="B50" s="45"/>
      <c r="C50" s="62"/>
      <c r="D50" s="62"/>
      <c r="E50" s="46"/>
      <c r="F50" s="46"/>
      <c r="G50" s="46"/>
      <c r="H50" s="46"/>
      <c r="I50" s="47"/>
      <c r="J50" s="65"/>
    </row>
    <row r="51" spans="1:10" ht="24" customHeight="1">
      <c r="A51" s="49"/>
      <c r="B51" s="45"/>
      <c r="C51" s="62"/>
      <c r="D51" s="62"/>
      <c r="E51" s="46"/>
      <c r="F51" s="46"/>
      <c r="G51" s="46"/>
      <c r="H51" s="46"/>
      <c r="I51" s="47"/>
      <c r="J51" s="65"/>
    </row>
    <row r="52" spans="1:10" ht="26.25">
      <c r="A52" s="103" t="s">
        <v>70</v>
      </c>
      <c r="B52" s="104"/>
      <c r="C52" s="104"/>
      <c r="D52" s="104"/>
      <c r="E52" s="104"/>
      <c r="F52" s="104"/>
      <c r="G52" s="104"/>
      <c r="H52" s="104"/>
      <c r="I52" s="104"/>
      <c r="J52" s="105"/>
    </row>
    <row r="53" spans="1:10" ht="33" customHeight="1">
      <c r="A53" s="7">
        <v>1</v>
      </c>
      <c r="B53" s="8" t="s">
        <v>30</v>
      </c>
      <c r="C53" s="88" t="s">
        <v>65</v>
      </c>
      <c r="D53" s="89"/>
      <c r="E53" s="85">
        <v>2503.5700000000002</v>
      </c>
      <c r="F53" s="85"/>
      <c r="G53" s="9">
        <v>0</v>
      </c>
      <c r="H53" s="9">
        <f>G53*100/E53</f>
        <v>0</v>
      </c>
      <c r="I53" s="10">
        <f>E53-G53</f>
        <v>2503.5700000000002</v>
      </c>
      <c r="J53" s="128" t="s">
        <v>71</v>
      </c>
    </row>
    <row r="54" spans="1:10" ht="33" customHeight="1">
      <c r="A54" s="7">
        <v>2</v>
      </c>
      <c r="B54" s="8" t="s">
        <v>14</v>
      </c>
      <c r="C54" s="90"/>
      <c r="D54" s="91"/>
      <c r="E54" s="85">
        <v>1000</v>
      </c>
      <c r="F54" s="85"/>
      <c r="G54" s="9">
        <v>0</v>
      </c>
      <c r="H54" s="9">
        <f t="shared" ref="H54:H55" si="8">G54*100/E54</f>
        <v>0</v>
      </c>
      <c r="I54" s="10">
        <f t="shared" ref="I54:I55" si="9">E54-G54</f>
        <v>1000</v>
      </c>
      <c r="J54" s="129"/>
    </row>
    <row r="55" spans="1:10" ht="33" customHeight="1" thickBot="1">
      <c r="A55" s="21"/>
      <c r="B55" s="60" t="s">
        <v>1</v>
      </c>
      <c r="C55" s="92"/>
      <c r="D55" s="93"/>
      <c r="E55" s="99">
        <f>SUM(E53:F54)</f>
        <v>3503.57</v>
      </c>
      <c r="F55" s="100"/>
      <c r="G55" s="22">
        <f>SUM(G53:G54)</f>
        <v>0</v>
      </c>
      <c r="H55" s="30">
        <f t="shared" si="8"/>
        <v>0</v>
      </c>
      <c r="I55" s="24">
        <f t="shared" si="9"/>
        <v>3503.57</v>
      </c>
      <c r="J55" s="130"/>
    </row>
    <row r="56" spans="1:10" ht="27" thickTop="1">
      <c r="A56" s="50" t="s">
        <v>66</v>
      </c>
      <c r="B56" s="51"/>
      <c r="C56" s="51"/>
      <c r="D56" s="51"/>
      <c r="E56" s="51"/>
      <c r="F56" s="51"/>
      <c r="G56" s="51"/>
      <c r="H56" s="51"/>
      <c r="I56" s="51"/>
      <c r="J56" s="52"/>
    </row>
    <row r="57" spans="1:10" ht="23.25" customHeight="1">
      <c r="A57" s="7">
        <v>1</v>
      </c>
      <c r="B57" s="8" t="s">
        <v>31</v>
      </c>
      <c r="C57" s="88" t="s">
        <v>68</v>
      </c>
      <c r="D57" s="89"/>
      <c r="E57" s="85">
        <v>5250</v>
      </c>
      <c r="F57" s="85"/>
      <c r="G57" s="9">
        <v>0</v>
      </c>
      <c r="H57" s="9">
        <f>G57*100/E57</f>
        <v>0</v>
      </c>
      <c r="I57" s="10">
        <f>E57-G57</f>
        <v>5250</v>
      </c>
      <c r="J57" s="133" t="s">
        <v>67</v>
      </c>
    </row>
    <row r="58" spans="1:10" ht="23.25" customHeight="1">
      <c r="A58" s="7">
        <v>2</v>
      </c>
      <c r="B58" s="8" t="s">
        <v>21</v>
      </c>
      <c r="C58" s="90"/>
      <c r="D58" s="91"/>
      <c r="E58" s="85">
        <v>15750</v>
      </c>
      <c r="F58" s="85"/>
      <c r="G58" s="9">
        <v>0</v>
      </c>
      <c r="H58" s="9">
        <f t="shared" ref="H58:H62" si="10">G58*100/E58</f>
        <v>0</v>
      </c>
      <c r="I58" s="10">
        <f t="shared" ref="I58:I62" si="11">E58-G58</f>
        <v>15750</v>
      </c>
      <c r="J58" s="134"/>
    </row>
    <row r="59" spans="1:10" ht="23.25" customHeight="1">
      <c r="A59" s="7">
        <v>3</v>
      </c>
      <c r="B59" s="8" t="s">
        <v>14</v>
      </c>
      <c r="C59" s="90"/>
      <c r="D59" s="91"/>
      <c r="E59" s="85">
        <v>14000</v>
      </c>
      <c r="F59" s="85"/>
      <c r="G59" s="9">
        <v>0</v>
      </c>
      <c r="H59" s="9">
        <f t="shared" si="10"/>
        <v>0</v>
      </c>
      <c r="I59" s="10">
        <f t="shared" si="11"/>
        <v>14000</v>
      </c>
      <c r="J59" s="134"/>
    </row>
    <row r="60" spans="1:10" ht="23.25" customHeight="1">
      <c r="A60" s="7">
        <v>4</v>
      </c>
      <c r="B60" s="8" t="s">
        <v>32</v>
      </c>
      <c r="C60" s="90"/>
      <c r="D60" s="91"/>
      <c r="E60" s="85">
        <v>17500</v>
      </c>
      <c r="F60" s="85"/>
      <c r="G60" s="9">
        <v>0</v>
      </c>
      <c r="H60" s="9">
        <f t="shared" si="10"/>
        <v>0</v>
      </c>
      <c r="I60" s="10">
        <f t="shared" si="11"/>
        <v>17500</v>
      </c>
      <c r="J60" s="134"/>
    </row>
    <row r="61" spans="1:10" ht="23.25" customHeight="1">
      <c r="A61" s="7">
        <v>5</v>
      </c>
      <c r="B61" s="8" t="s">
        <v>33</v>
      </c>
      <c r="C61" s="90"/>
      <c r="D61" s="91"/>
      <c r="E61" s="86">
        <v>2100</v>
      </c>
      <c r="F61" s="87"/>
      <c r="G61" s="11">
        <v>0</v>
      </c>
      <c r="H61" s="9">
        <f t="shared" si="10"/>
        <v>0</v>
      </c>
      <c r="I61" s="10">
        <f t="shared" si="11"/>
        <v>2100</v>
      </c>
      <c r="J61" s="134"/>
    </row>
    <row r="62" spans="1:10" ht="23.25" customHeight="1">
      <c r="A62" s="34"/>
      <c r="B62" s="67" t="s">
        <v>1</v>
      </c>
      <c r="C62" s="131"/>
      <c r="D62" s="132"/>
      <c r="E62" s="123">
        <f>SUM(E57:F61)</f>
        <v>54600</v>
      </c>
      <c r="F62" s="124"/>
      <c r="G62" s="35">
        <f>SUM(G57:G61)</f>
        <v>0</v>
      </c>
      <c r="H62" s="9">
        <f t="shared" si="10"/>
        <v>0</v>
      </c>
      <c r="I62" s="36">
        <f t="shared" si="11"/>
        <v>54600</v>
      </c>
      <c r="J62" s="135"/>
    </row>
    <row r="63" spans="1:10" s="40" customFormat="1" ht="57.75" customHeight="1" thickBot="1">
      <c r="A63" s="37"/>
      <c r="B63" s="121" t="s">
        <v>44</v>
      </c>
      <c r="C63" s="122"/>
      <c r="D63" s="120"/>
      <c r="E63" s="119">
        <f>E17+E21+E28+E35+E42+E46+E55+E62</f>
        <v>1592741.57</v>
      </c>
      <c r="F63" s="120"/>
      <c r="G63" s="38">
        <f>G17+G21+G28+G35+G42+G46+G55+G62</f>
        <v>1227476.1600000001</v>
      </c>
      <c r="H63" s="39">
        <f>G63*100/E63</f>
        <v>77.066875324915401</v>
      </c>
      <c r="I63" s="38">
        <f>I17+I21+I28+I35+I42+I46+I55+I62</f>
        <v>365265.40999999992</v>
      </c>
      <c r="J63" s="69" t="s">
        <v>74</v>
      </c>
    </row>
    <row r="64" spans="1:10" ht="18.75" customHeight="1" thickTop="1">
      <c r="C64" s="41"/>
      <c r="D64" s="42"/>
      <c r="E64" s="42"/>
      <c r="F64" s="41"/>
      <c r="G64" s="41"/>
      <c r="H64" s="41"/>
      <c r="I64" s="68" t="s">
        <v>51</v>
      </c>
    </row>
    <row r="65" spans="3:9" ht="18.75" customHeight="1">
      <c r="I65" s="43"/>
    </row>
    <row r="66" spans="3:9" ht="18.75" customHeight="1">
      <c r="C66" s="25" t="s">
        <v>45</v>
      </c>
      <c r="D66" s="25" t="s">
        <v>52</v>
      </c>
      <c r="E66" s="25"/>
      <c r="F66" s="25"/>
      <c r="G66" s="25"/>
      <c r="H66" s="44" t="s">
        <v>46</v>
      </c>
      <c r="I66" s="25"/>
    </row>
    <row r="67" spans="3:9" ht="18.75" customHeight="1">
      <c r="C67" s="43" t="s">
        <v>47</v>
      </c>
      <c r="D67" s="25"/>
      <c r="E67" s="25"/>
      <c r="F67" s="25"/>
      <c r="G67" s="25"/>
      <c r="H67" s="25"/>
      <c r="I67" s="43" t="s">
        <v>48</v>
      </c>
    </row>
    <row r="68" spans="3:9" ht="18.75" customHeight="1">
      <c r="C68" s="43" t="s">
        <v>49</v>
      </c>
      <c r="D68" s="25"/>
      <c r="E68" s="25"/>
      <c r="F68" s="25"/>
      <c r="G68" s="25"/>
      <c r="H68" s="25"/>
      <c r="I68" s="43" t="s">
        <v>50</v>
      </c>
    </row>
  </sheetData>
  <mergeCells count="72">
    <mergeCell ref="J53:J55"/>
    <mergeCell ref="C57:D62"/>
    <mergeCell ref="J57:J62"/>
    <mergeCell ref="E54:F54"/>
    <mergeCell ref="E53:F53"/>
    <mergeCell ref="E63:F63"/>
    <mergeCell ref="B63:D63"/>
    <mergeCell ref="E62:F62"/>
    <mergeCell ref="E55:F55"/>
    <mergeCell ref="E57:F57"/>
    <mergeCell ref="E58:F58"/>
    <mergeCell ref="E59:F59"/>
    <mergeCell ref="E60:F60"/>
    <mergeCell ref="E61:F61"/>
    <mergeCell ref="C53:D55"/>
    <mergeCell ref="E42:F42"/>
    <mergeCell ref="E44:F44"/>
    <mergeCell ref="E45:F45"/>
    <mergeCell ref="E46:F46"/>
    <mergeCell ref="A52:J52"/>
    <mergeCell ref="C40:D42"/>
    <mergeCell ref="J40:J42"/>
    <mergeCell ref="C44:D46"/>
    <mergeCell ref="J44:J46"/>
    <mergeCell ref="E35:F35"/>
    <mergeCell ref="A39:J39"/>
    <mergeCell ref="E40:F40"/>
    <mergeCell ref="E41:F41"/>
    <mergeCell ref="C30:D35"/>
    <mergeCell ref="J30:J35"/>
    <mergeCell ref="E33:F33"/>
    <mergeCell ref="E34:F34"/>
    <mergeCell ref="E28:F28"/>
    <mergeCell ref="A29:J29"/>
    <mergeCell ref="E30:F30"/>
    <mergeCell ref="E31:F31"/>
    <mergeCell ref="E32:F32"/>
    <mergeCell ref="C24:D28"/>
    <mergeCell ref="J24:J28"/>
    <mergeCell ref="A23:J23"/>
    <mergeCell ref="E24:F24"/>
    <mergeCell ref="E25:F25"/>
    <mergeCell ref="E26:F26"/>
    <mergeCell ref="E27:F27"/>
    <mergeCell ref="A19:J19"/>
    <mergeCell ref="E20:F20"/>
    <mergeCell ref="E21:F21"/>
    <mergeCell ref="J20:J21"/>
    <mergeCell ref="C20:D21"/>
    <mergeCell ref="C8:D17"/>
    <mergeCell ref="E8:F8"/>
    <mergeCell ref="E9:F9"/>
    <mergeCell ref="E10:F10"/>
    <mergeCell ref="E14:F14"/>
    <mergeCell ref="E15:F15"/>
    <mergeCell ref="E16:F16"/>
    <mergeCell ref="J8:J17"/>
    <mergeCell ref="A1:J1"/>
    <mergeCell ref="A2:J2"/>
    <mergeCell ref="A3:J3"/>
    <mergeCell ref="A4:J4"/>
    <mergeCell ref="A5:A6"/>
    <mergeCell ref="B5:B6"/>
    <mergeCell ref="C5:D6"/>
    <mergeCell ref="E5:F6"/>
    <mergeCell ref="G5:H5"/>
    <mergeCell ref="I5:I6"/>
    <mergeCell ref="J5:J6"/>
    <mergeCell ref="E17:F17"/>
    <mergeCell ref="E11:F11"/>
    <mergeCell ref="E12:F12"/>
    <mergeCell ref="E13:F13"/>
  </mergeCells>
  <pageMargins left="0.70866141732283505" right="0.24" top="0.24" bottom="0.32" header="0.33" footer="0.19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รวม</vt:lpstr>
      <vt:lpstr>รวม!Print_Area</vt:lpstr>
      <vt:lpstr>รวม!Print_Titles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makok</cp:lastModifiedBy>
  <cp:lastPrinted>2025-04-03T03:59:12Z</cp:lastPrinted>
  <dcterms:created xsi:type="dcterms:W3CDTF">2024-01-10T07:59:11Z</dcterms:created>
  <dcterms:modified xsi:type="dcterms:W3CDTF">2025-04-03T03:59:17Z</dcterms:modified>
</cp:coreProperties>
</file>