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ok\Desktop\OIT2568AA\O12\"/>
    </mc:Choice>
  </mc:AlternateContent>
  <xr:revisionPtr revIDLastSave="0" documentId="13_ncr:1_{BA36DA26-55E2-4E86-82E8-6A2401547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วม" sheetId="9" r:id="rId1"/>
  </sheets>
  <definedNames>
    <definedName name="_xlnm.Print_Area" localSheetId="0">รวม!$A$1:$J$142</definedName>
    <definedName name="_xlnm.Print_Titles" localSheetId="0">รวม!$75:$80</definedName>
  </definedNames>
  <calcPr calcId="181029"/>
</workbook>
</file>

<file path=xl/calcChain.xml><?xml version="1.0" encoding="utf-8"?>
<calcChain xmlns="http://schemas.openxmlformats.org/spreadsheetml/2006/main">
  <c r="H132" i="9" l="1"/>
  <c r="H133" i="9"/>
  <c r="H134" i="9"/>
  <c r="H135" i="9"/>
  <c r="H131" i="9"/>
  <c r="E136" i="9" l="1"/>
  <c r="E129" i="9"/>
  <c r="E120" i="9"/>
  <c r="E116" i="9"/>
  <c r="E109" i="9"/>
  <c r="E102" i="9"/>
  <c r="E95" i="9"/>
  <c r="E91" i="9"/>
  <c r="G136" i="9"/>
  <c r="H136" i="9" s="1"/>
  <c r="I135" i="9"/>
  <c r="I134" i="9"/>
  <c r="I133" i="9"/>
  <c r="I132" i="9"/>
  <c r="I131" i="9"/>
  <c r="G129" i="9"/>
  <c r="I128" i="9"/>
  <c r="H128" i="9"/>
  <c r="I127" i="9"/>
  <c r="H127" i="9"/>
  <c r="G120" i="9"/>
  <c r="I119" i="9"/>
  <c r="H119" i="9"/>
  <c r="I118" i="9"/>
  <c r="H118" i="9"/>
  <c r="G116" i="9"/>
  <c r="I115" i="9"/>
  <c r="H115" i="9"/>
  <c r="I114" i="9"/>
  <c r="H114" i="9"/>
  <c r="G109" i="9"/>
  <c r="I108" i="9"/>
  <c r="H108" i="9"/>
  <c r="I107" i="9"/>
  <c r="H107" i="9"/>
  <c r="I106" i="9"/>
  <c r="H106" i="9"/>
  <c r="I105" i="9"/>
  <c r="H105" i="9"/>
  <c r="I104" i="9"/>
  <c r="H104" i="9"/>
  <c r="G102" i="9"/>
  <c r="I101" i="9"/>
  <c r="H101" i="9"/>
  <c r="I100" i="9"/>
  <c r="H100" i="9"/>
  <c r="I99" i="9"/>
  <c r="H99" i="9"/>
  <c r="I98" i="9"/>
  <c r="H98" i="9"/>
  <c r="G95" i="9"/>
  <c r="I94" i="9"/>
  <c r="H94" i="9"/>
  <c r="I90" i="9"/>
  <c r="H90" i="9"/>
  <c r="I89" i="9"/>
  <c r="H89" i="9"/>
  <c r="I88" i="9"/>
  <c r="H88" i="9"/>
  <c r="G87" i="9"/>
  <c r="I87" i="9" s="1"/>
  <c r="I86" i="9"/>
  <c r="H86" i="9"/>
  <c r="I85" i="9"/>
  <c r="H85" i="9"/>
  <c r="I84" i="9"/>
  <c r="H84" i="9"/>
  <c r="I83" i="9"/>
  <c r="H83" i="9"/>
  <c r="G82" i="9"/>
  <c r="I120" i="9" l="1"/>
  <c r="I95" i="9"/>
  <c r="I102" i="9"/>
  <c r="I109" i="9"/>
  <c r="E137" i="9"/>
  <c r="I136" i="9"/>
  <c r="H116" i="9"/>
  <c r="H129" i="9"/>
  <c r="G91" i="9"/>
  <c r="G137" i="9" s="1"/>
  <c r="H120" i="9"/>
  <c r="I116" i="9"/>
  <c r="I129" i="9"/>
  <c r="I82" i="9"/>
  <c r="H102" i="9"/>
  <c r="H109" i="9"/>
  <c r="H95" i="9"/>
  <c r="I91" i="9"/>
  <c r="H87" i="9"/>
  <c r="H82" i="9"/>
  <c r="H91" i="9" l="1"/>
  <c r="H137" i="9"/>
  <c r="I137" i="9"/>
</calcChain>
</file>

<file path=xl/sharedStrings.xml><?xml version="1.0" encoding="utf-8"?>
<sst xmlns="http://schemas.openxmlformats.org/spreadsheetml/2006/main" count="86" uniqueCount="75">
  <si>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</si>
  <si>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</si>
  <si>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</si>
  <si>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</si>
  <si>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</si>
  <si>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</si>
  <si>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</si>
  <si>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</si>
  <si>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</si>
  <si>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</si>
  <si>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</si>
  <si>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</si>
  <si>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วัสดุจราจร</t>
  </si>
  <si>
    <t>ค่าสาธารณูปโภค</t>
  </si>
  <si>
    <t>น้ำมัน</t>
  </si>
  <si>
    <t>อาหารผู้ต้องหา</t>
  </si>
  <si>
    <t>ค่าจ้างเหมาบริการ</t>
  </si>
  <si>
    <t>โครงการปฏิรูปฯ</t>
  </si>
  <si>
    <t>ค่าเบี้ยประชุม กต.ตร</t>
  </si>
  <si>
    <t>ทำการนอกเวลา</t>
  </si>
  <si>
    <t>อส.ตร.</t>
  </si>
  <si>
    <t>ค่าตอบแทน</t>
  </si>
  <si>
    <t>ค่าตอบแทนพยาน</t>
  </si>
  <si>
    <t>ค่าใช้จ่ายคุ้มครองพยาน</t>
  </si>
  <si>
    <t>ค่าตอบแทนนักจิตวิทยาฯ</t>
  </si>
  <si>
    <t>ค่าตอบแทนชันสูตรพลิกศพ</t>
  </si>
  <si>
    <t>คชจ.ในการส่งหมายเรียกพยาน</t>
  </si>
  <si>
    <t>สกัดกั้น</t>
  </si>
  <si>
    <t>เครือข่ายผู้มีอิทธิพล</t>
  </si>
  <si>
    <t>ค่าตอบแทนชุดปฏิบัติ</t>
  </si>
  <si>
    <t>ค่าใช้จ่ายจัดการประชุม</t>
  </si>
  <si>
    <t>วัสดุ</t>
  </si>
  <si>
    <t>ประชุมผู้บำบัด</t>
  </si>
  <si>
    <t>การประชุมเชิงปฏิบัติการ</t>
  </si>
  <si>
    <t>คงเหลือ</t>
  </si>
  <si>
    <t>สถานีตำรวจภูธรบ้านตาขุน</t>
  </si>
  <si>
    <t>รายงานผลการใช้จ่ายงบประมาณ  ประจำปีงบประมาณ พ.ศ. 2568</t>
  </si>
  <si>
    <t>ไตรมาส 1-2 (ต.ค. 67- มี.ค.68)</t>
  </si>
  <si>
    <t xml:space="preserve">ข้อมูล ณ วันที่ 31  มีนาคม 2568 </t>
  </si>
  <si>
    <t>จำนวนเงิน(บาท)</t>
  </si>
  <si>
    <t>1. ผลผลิต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</si>
  <si>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2.โครงการปฏิรูประบบงานตำรวจ</t>
  </si>
  <si>
    <t>3. ผลผลิต การบังคับใช้กฎหมาย อำนวยความยุติธรรมและบริการประชาชน กิจกรรม ชุมชนสัมพันธ์</t>
  </si>
  <si>
    <t>4. ผลผลิต การบังคับใช้กฎหมาย อำนวยความยุติธรรมและบริการประชาชน กิจกรรม ค่าใช้จ่ายอำนวยความยุติธรรม</t>
  </si>
  <si>
    <t>รวมทุกผลผลิต/กิจกรรม</t>
  </si>
  <si>
    <t xml:space="preserve">พ.ต.ท.หญิง  </t>
  </si>
  <si>
    <t>พ.ต.อ.</t>
  </si>
  <si>
    <t xml:space="preserve">                  ( ณัฐธยาน์  คงภักดี )</t>
  </si>
  <si>
    <t>( พยงศักดิ์  เพชรรอบ )</t>
  </si>
  <si>
    <t xml:space="preserve">               สว.อก.สภ.บ้านตาขุน</t>
  </si>
  <si>
    <t>ผกก.สภ.บ้านตาขุน</t>
  </si>
  <si>
    <t>- ทราบ</t>
  </si>
  <si>
    <t xml:space="preserve">           ผู้จัดทำข้อมูล/รายงานผลการใช้จ่ายฯ</t>
  </si>
  <si>
    <t>การปฏิรูประบบงานตำรวจมีประสิทธิภาพ</t>
  </si>
  <si>
    <t xml:space="preserve">การดำเนินการบังคับใช้กฏหมาย การอำนวยความยุติธรรม และบริการประชาชนมีประสิทธิภาพ </t>
  </si>
  <si>
    <t>ผลการเบิกจ่าย 84.38% เป็นตามเป้าหมาย อาจจะยังไม่ครบ 100 %เนื่องจากอยู่ระหว่างดำเนินการตามกิจกรรม /ไม่มีปัญหาหรืออุปสรรค</t>
  </si>
  <si>
    <t>ผลการเบิกจ่าย 93.29%  เป็นไปตามเป้าหมาย  /ไม่มีปัญหาหรืออุปสรรค</t>
  </si>
  <si>
    <t>ผลการเบิกจ่าย 51.79%   เนื่องจากอยู่ระหว่างดำเนินการตามกิจกรรม เป็นไปตามขั้นตอน/ไม่มีปัญหาหรืออุปสรรค</t>
  </si>
  <si>
    <t>กระบวนการทางยุติธรรมของตำรวจมีประสิทธิภาพ เป็นรูปธรรม</t>
  </si>
  <si>
    <t>ผลการเบิกจ่าย 11.91% ยังไม่เป็นไปตามเป้าหมาย เนื่องจากอยู่ระหว่างดำเนินการตามข้อกฎหมาย ตามขั้นตอน/ไม่มีปัญหาหรืออุปสรรค</t>
  </si>
  <si>
    <t>ผลการเบิกจ่าย 83.01% เป็นไปตามเป้าหมาย /ไม่มีปัญหาหรืออุปสรรค</t>
  </si>
  <si>
    <t>ประชาชนได้มีส่วนร่วมในการป้องกันและปราบปรามอาชญากรรม</t>
  </si>
  <si>
    <t xml:space="preserve">มาตรการการปราบปราบผู้ค้า ผู้เสพ ผู้ผลิต  มีประสิทธิภาพ ทำให้การแพร่ระบาดของยาเสพติดลดลง </t>
  </si>
  <si>
    <t>ผลการเบิกจ่าย 49.39% ยังไม่เป็นไปตามเป้าหมาย เนื่องจากอยู่ระหว่างดำเนินการตามกิจกรรม/ไม่มีปัญหาหรืออุปสรรค</t>
  </si>
  <si>
    <t xml:space="preserve">มาตรการการป้องกันอาชญากรรม มีประสิทธิภาพ </t>
  </si>
  <si>
    <t>มาตรการป้องกันยาเสพติดมีประสิทธิภาพ ส่งผลให้สถานศึกษาปลอดยาเสพติด</t>
  </si>
  <si>
    <t xml:space="preserve"> 8.ผลผลิต โครงการดำเนินงานชุมชนยั่งยืน เพื่อแก้ไขปัญหายาเสพติดฯ</t>
  </si>
  <si>
    <t>ยังไม่มีผลการเบิกจ่าย ไม่เป็นไปตามเป้าหมาย เนื่องจากอยู่ระหว่างดำเนินการตามกิจกรรมและขั้นการปฏิบัติ คาดว่าจะเบิกจ่ายแล้วเสร็จในเดือน เม.ย. 68/ไม่มีปัญหาหรืออุปสรรค</t>
  </si>
  <si>
    <t>บูรณาการปฏิบัติงานร่วมกันจากทุกภาคส่วน เพื่อแก้ไขปัญหายาเสพติดในชุมชน</t>
  </si>
  <si>
    <t>5. ผลผลิต การรักษาความสงบเรียบร้อยและความมั่นคงภายในประเทศ กิจกรรม สกัดกั้น  ปราบปราม การผลิต การค้ายาเสพติด</t>
  </si>
  <si>
    <t>7.ผลผลิต โครงการสร้างภูมิคุ้มกันและป้องกันยาเสพติด กิจกรรม การสร้างภูมิคุ้มกันในกลุ่มเป้าหมายฯ ค่าใช้จ่ายโครงการตำรวจประสานโรงเรียน</t>
  </si>
  <si>
    <t>ยังไม่มีผลการเบิกจ่าย ไม่เป็นไปตามเป้าหมาย เนื่องจากอยู่ระหว่างดำเนินการตามกิจกรรมขั้นการปฏิบัติ คาดว่าจะเบิกจ่ายแล้วเสร็จในเดือน เม.ย. 68/ไม่มีปัญหาหรืออุปสรรค</t>
  </si>
  <si>
    <t>กิจกรรม การปฏิรูประบบงานสอบสวนและการบังคับใช้กฎหมาย โครงการเพิ่มประสิทธิภาพงานป้องกันปราบปรามอาชญากรรม</t>
  </si>
  <si>
    <t>6.ผลผลิต การรักษาความสงบเรียบร้อยและความมั่นคงภายในประเทศ กิจกรรม ค่าตอบแทนชุดปฏิบัติการด่านตรวจ License Plate</t>
  </si>
  <si>
    <t>ผลการเบิกจ่าย 77.07% เป็นไปตามเป้าหมาย /ไม่มีปัญหาหรืออุปสรรคใด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</si>
</sst>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0"/>
      <name val="Angsana New"/>
      <family val="1"/>
    </font>
    <font>
      <b/>
      <sz val="18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 applyAlignment="1">
      <alignment horizontal="center"/>
    </xf>
    <xf numFmtId="164" fontId="6" fillId="0" borderId="1" xfId="1" applyFont="1" applyBorder="1"/>
    <xf numFmtId="164" fontId="6" fillId="0" borderId="10" xfId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/>
    </xf>
    <xf numFmtId="164" fontId="8" fillId="2" borderId="12" xfId="1" applyFont="1" applyFill="1" applyBorder="1" applyAlignment="1">
      <alignment horizontal="center"/>
    </xf>
    <xf numFmtId="164" fontId="8" fillId="2" borderId="12" xfId="1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13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2" xfId="1" applyFont="1" applyBorder="1"/>
    <xf numFmtId="0" fontId="6" fillId="0" borderId="0" xfId="0" applyFont="1"/>
    <xf numFmtId="164" fontId="8" fillId="0" borderId="12" xfId="1" applyFont="1" applyBorder="1" applyAlignment="1"/>
    <xf numFmtId="0" fontId="5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6" fillId="0" borderId="12" xfId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164" fontId="8" fillId="0" borderId="21" xfId="1" applyFont="1" applyBorder="1"/>
    <xf numFmtId="0" fontId="8" fillId="0" borderId="8" xfId="0" applyFont="1" applyBorder="1" applyAlignment="1">
      <alignment horizontal="center" vertical="center"/>
    </xf>
    <xf numFmtId="164" fontId="8" fillId="0" borderId="5" xfId="1" applyFont="1" applyBorder="1" applyAlignment="1">
      <alignment horizontal="center"/>
    </xf>
    <xf numFmtId="164" fontId="8" fillId="0" borderId="8" xfId="1" applyFont="1" applyBorder="1"/>
    <xf numFmtId="0" fontId="9" fillId="3" borderId="12" xfId="0" applyFont="1" applyFill="1" applyBorder="1" applyAlignment="1">
      <alignment vertical="center"/>
    </xf>
    <xf numFmtId="43" fontId="9" fillId="3" borderId="12" xfId="0" applyNumberFormat="1" applyFont="1" applyFill="1" applyBorder="1" applyAlignment="1">
      <alignment vertical="center"/>
    </xf>
    <xf numFmtId="2" fontId="9" fillId="3" borderId="14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0" xfId="1" applyFont="1" applyBorder="1"/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7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2" fillId="3" borderId="1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/>
    </xf>
    <xf numFmtId="43" fontId="9" fillId="3" borderId="13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64" fontId="8" fillId="0" borderId="5" xfId="1" applyFont="1" applyBorder="1" applyAlignment="1">
      <alignment horizontal="center"/>
    </xf>
    <xf numFmtId="164" fontId="8" fillId="0" borderId="6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164" fontId="8" fillId="0" borderId="14" xfId="1" applyFont="1" applyBorder="1" applyAlignment="1">
      <alignment horizontal="center"/>
    </xf>
    <xf numFmtId="164" fontId="6" fillId="0" borderId="10" xfId="1" applyFont="1" applyBorder="1" applyAlignment="1">
      <alignment horizontal="center"/>
    </xf>
    <xf numFmtId="164" fontId="6" fillId="0" borderId="9" xfId="1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4" fontId="6" fillId="0" borderId="10" xfId="1" applyFont="1" applyBorder="1" applyAlignment="1">
      <alignment horizontal="center" vertical="center"/>
    </xf>
    <xf numFmtId="164" fontId="6" fillId="0" borderId="9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7" fillId="0" borderId="10" xfId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8" fillId="2" borderId="13" xfId="1" applyFont="1" applyFill="1" applyBorder="1" applyAlignment="1">
      <alignment horizontal="center"/>
    </xf>
    <xf numFmtId="164" fontId="8" fillId="2" borderId="14" xfId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17490</xdr:colOff>
      <xdr:row>137</xdr:row>
      <xdr:rowOff>198278</xdr:rowOff>
    </xdr:from>
    <xdr:to>
      <xdr:col>9</xdr:col>
      <xdr:colOff>215660</xdr:colOff>
      <xdr:row>139</xdr:row>
      <xdr:rowOff>212886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8BDEDD-5AC3-45D5-A65B-E0B0B68C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6877" y="23193066"/>
          <a:ext cx="1285458" cy="499844"/>
        </a:xfrm>
        <a:prstGeom prst="rect">
          <a:avLst/>
        </a:prstGeom>
      </xdr:spPr>
    </xdr:pic>
    <xdr:clientData/>
  </xdr:twoCellAnchor>
  <xdr:twoCellAnchor editAs="oneCell">
    <xdr:from>
      <xdr:col>2</xdr:col>
      <xdr:colOff>741791</xdr:colOff>
      <xdr:row>138</xdr:row>
      <xdr:rowOff>53915</xdr:rowOff>
    </xdr:from>
    <xdr:to>
      <xdr:col>3</xdr:col>
      <xdr:colOff>113446</xdr:colOff>
      <xdr:row>139</xdr:row>
      <xdr:rowOff>147605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8C4E21B-26B1-422E-AA83-93FC7C1F9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2" t="38305" r="21965" b="31581"/>
        <a:stretch/>
      </xdr:blipFill>
      <xdr:spPr bwMode="auto">
        <a:xfrm>
          <a:off x="2889409" y="23291321"/>
          <a:ext cx="548801" cy="3363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673939</xdr:colOff>
      <xdr:row>58</xdr:row>
      <xdr:rowOff>35944</xdr:rowOff>
    </xdr:from>
    <xdr:to>
      <xdr:col>7</xdr:col>
      <xdr:colOff>467264</xdr:colOff>
      <xdr:row>60</xdr:row>
      <xdr:rowOff>116817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48A2762B-E5DC-0E94-47C9-2EA391C01124}"/>
            </a:ext>
          </a:extLst>
        </xdr:cNvPr>
        <xdr:cNvSpPr txBox="1"/>
      </xdr:nvSpPr>
      <xdr:spPr>
        <a:xfrm>
          <a:off x="5355566" y="12023067"/>
          <a:ext cx="1033373" cy="494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6</xdr:col>
      <xdr:colOff>844671</xdr:colOff>
      <xdr:row>58</xdr:row>
      <xdr:rowOff>80874</xdr:rowOff>
    </xdr:from>
    <xdr:to>
      <xdr:col>7</xdr:col>
      <xdr:colOff>309473</xdr:colOff>
      <xdr:row>60</xdr:row>
      <xdr:rowOff>63130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4E03108B-1CF1-5818-2C04-C7AB42043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995" t="49616" r="57408" b="43796"/>
        <a:stretch/>
      </xdr:blipFill>
      <xdr:spPr bwMode="auto">
        <a:xfrm>
          <a:off x="5526298" y="12067997"/>
          <a:ext cx="704850" cy="395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1545566</xdr:colOff>
      <xdr:row>66</xdr:row>
      <xdr:rowOff>35943</xdr:rowOff>
    </xdr:from>
    <xdr:to>
      <xdr:col>2</xdr:col>
      <xdr:colOff>772220</xdr:colOff>
      <xdr:row>67</xdr:row>
      <xdr:rowOff>89859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0AE147-046E-2E48-988C-B2D011B076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6" t="6451"/>
        <a:stretch/>
      </xdr:blipFill>
      <xdr:spPr bwMode="auto">
        <a:xfrm>
          <a:off x="1931958" y="13676462"/>
          <a:ext cx="987880" cy="260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44930</xdr:rowOff>
    </xdr:from>
    <xdr:to>
      <xdr:col>8</xdr:col>
      <xdr:colOff>413349</xdr:colOff>
      <xdr:row>36</xdr:row>
      <xdr:rowOff>168680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AD0B9739-CACC-74B5-C5B5-0367619AE9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34" b="8957"/>
        <a:stretch/>
      </xdr:blipFill>
      <xdr:spPr bwMode="auto">
        <a:xfrm>
          <a:off x="1" y="44930"/>
          <a:ext cx="7152735" cy="7564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26960</xdr:colOff>
      <xdr:row>37</xdr:row>
      <xdr:rowOff>26958</xdr:rowOff>
    </xdr:from>
    <xdr:to>
      <xdr:col>8</xdr:col>
      <xdr:colOff>142982</xdr:colOff>
      <xdr:row>71</xdr:row>
      <xdr:rowOff>35943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8C2F8287-E59F-1DBD-0837-BA2C2056F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62" b="8603"/>
        <a:stretch/>
      </xdr:blipFill>
      <xdr:spPr bwMode="auto">
        <a:xfrm>
          <a:off x="26960" y="7673916"/>
          <a:ext cx="6855409" cy="703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DA38-32D7-4623-808B-0D51BB6886D5}">
  <sheetPr>
    <tabColor rgb="FF002060"/>
  </sheetPr>
  <dimension ref="A36:J142"/>
  <sheetViews>
    <sheetView tabSelected="1" view="pageBreakPreview" topLeftCell="A136" zoomScale="106" zoomScaleNormal="98" zoomScaleSheetLayoutView="106" workbookViewId="0">
      <selection activeCell="C98" sqref="C98:D102"/>
    </sheetView>
  </sheetViews>
  <sheetFormatPr defaultRowHeight="16.5"/>
  <cols>
    <col min="1" max="1" width="5.85546875" style="1" customWidth="1"/>
    <col min="2" max="2" width="26.42578125" style="1" customWidth="1"/>
    <col min="3" max="3" width="17.7109375" style="1" customWidth="1"/>
    <col min="4" max="4" width="2.42578125" style="1" customWidth="1"/>
    <col min="5" max="5" width="11.7109375" style="1" customWidth="1"/>
    <col min="6" max="6" width="6.140625" style="1" customWidth="1"/>
    <col min="7" max="7" width="18.5703125" style="1" bestFit="1" customWidth="1"/>
    <col min="8" max="8" width="12.28515625" style="1" customWidth="1"/>
    <col min="9" max="9" width="16.28515625" style="1" bestFit="1" customWidth="1"/>
    <col min="10" max="10" width="23.140625" style="1" customWidth="1"/>
    <col min="11" max="16384" width="9.140625" style="1"/>
  </cols>
  <sheetData>
    <row r="36" spans="1:10">
      <c r="H36"/>
    </row>
    <row r="39" spans="1:10">
      <c r="A39"/>
    </row>
    <row r="40" spans="1:10">
      <c r="G40"/>
    </row>
    <row r="46" spans="1:10">
      <c r="B46"/>
    </row>
    <row r="47" spans="1:10">
      <c r="J47"/>
    </row>
    <row r="75" spans="1:10" ht="26.25">
      <c r="A75" s="125" t="s">
        <v>36</v>
      </c>
      <c r="B75" s="125"/>
      <c r="C75" s="125"/>
      <c r="D75" s="125"/>
      <c r="E75" s="125"/>
      <c r="F75" s="125"/>
      <c r="G75" s="125"/>
      <c r="H75" s="125"/>
      <c r="I75" s="125"/>
      <c r="J75" s="125"/>
    </row>
    <row r="76" spans="1:10" ht="26.25">
      <c r="A76" s="125" t="s">
        <v>35</v>
      </c>
      <c r="B76" s="125"/>
      <c r="C76" s="125"/>
      <c r="D76" s="125"/>
      <c r="E76" s="125"/>
      <c r="F76" s="125"/>
      <c r="G76" s="125"/>
      <c r="H76" s="125"/>
      <c r="I76" s="125"/>
      <c r="J76" s="125"/>
    </row>
    <row r="77" spans="1:10" ht="26.25">
      <c r="A77" s="125" t="s">
        <v>37</v>
      </c>
      <c r="B77" s="125"/>
      <c r="C77" s="125"/>
      <c r="D77" s="125"/>
      <c r="E77" s="125"/>
      <c r="F77" s="125"/>
      <c r="G77" s="125"/>
      <c r="H77" s="125"/>
      <c r="I77" s="125"/>
      <c r="J77" s="125"/>
    </row>
    <row r="78" spans="1:10" ht="26.25">
      <c r="A78" s="125" t="s">
        <v>38</v>
      </c>
      <c r="B78" s="125"/>
      <c r="C78" s="125"/>
      <c r="D78" s="125"/>
      <c r="E78" s="125"/>
      <c r="F78" s="125"/>
      <c r="G78" s="125"/>
      <c r="H78" s="125"/>
      <c r="I78" s="125"/>
      <c r="J78" s="125"/>
    </row>
    <row r="79" spans="1:10" ht="23.25" customHeight="1">
      <c r="A79" s="126" t="s">
        <v>0</v>
      </c>
      <c r="B79" s="126" t="s">
        <v>7</v>
      </c>
      <c r="C79" s="128" t="s">
        <v>2</v>
      </c>
      <c r="D79" s="129"/>
      <c r="E79" s="128" t="s">
        <v>3</v>
      </c>
      <c r="F79" s="129"/>
      <c r="G79" s="132" t="s">
        <v>4</v>
      </c>
      <c r="H79" s="132"/>
      <c r="I79" s="132" t="s">
        <v>34</v>
      </c>
      <c r="J79" s="133" t="s">
        <v>6</v>
      </c>
    </row>
    <row r="80" spans="1:10" ht="21" customHeight="1">
      <c r="A80" s="127"/>
      <c r="B80" s="127"/>
      <c r="C80" s="130"/>
      <c r="D80" s="131"/>
      <c r="E80" s="130"/>
      <c r="F80" s="131"/>
      <c r="G80" s="3" t="s">
        <v>39</v>
      </c>
      <c r="H80" s="2" t="s">
        <v>5</v>
      </c>
      <c r="I80" s="132"/>
      <c r="J80" s="134"/>
    </row>
    <row r="81" spans="1:10" ht="24.75" customHeight="1">
      <c r="A81" s="4" t="s">
        <v>40</v>
      </c>
      <c r="B81" s="5"/>
      <c r="C81" s="5"/>
      <c r="D81" s="5"/>
      <c r="E81" s="5"/>
      <c r="F81" s="5"/>
      <c r="G81" s="5"/>
      <c r="H81" s="5"/>
      <c r="I81" s="5"/>
      <c r="J81" s="6"/>
    </row>
    <row r="82" spans="1:10" ht="23.25" customHeight="1">
      <c r="A82" s="7">
        <v>1</v>
      </c>
      <c r="B82" s="8" t="s">
        <v>8</v>
      </c>
      <c r="C82" s="74" t="s">
        <v>54</v>
      </c>
      <c r="D82" s="75"/>
      <c r="E82" s="83">
        <v>427200</v>
      </c>
      <c r="F82" s="83"/>
      <c r="G82" s="9">
        <f>219473.39+13960</f>
        <v>233433.39</v>
      </c>
      <c r="H82" s="9">
        <f>G82*100/E82</f>
        <v>54.642647471910109</v>
      </c>
      <c r="I82" s="10">
        <f>E82-G82</f>
        <v>193766.61</v>
      </c>
      <c r="J82" s="106" t="s">
        <v>55</v>
      </c>
    </row>
    <row r="83" spans="1:10" ht="23.25">
      <c r="A83" s="7">
        <v>2</v>
      </c>
      <c r="B83" s="8" t="s">
        <v>9</v>
      </c>
      <c r="C83" s="76"/>
      <c r="D83" s="77"/>
      <c r="E83" s="83">
        <v>51600</v>
      </c>
      <c r="F83" s="83"/>
      <c r="G83" s="9">
        <v>51600</v>
      </c>
      <c r="H83" s="9">
        <f t="shared" ref="H83:H91" si="0">G83*100/E83</f>
        <v>100</v>
      </c>
      <c r="I83" s="10">
        <f t="shared" ref="I83:I91" si="1">E83-G83</f>
        <v>0</v>
      </c>
      <c r="J83" s="107"/>
    </row>
    <row r="84" spans="1:10" ht="23.25">
      <c r="A84" s="7">
        <v>3</v>
      </c>
      <c r="B84" s="8" t="s">
        <v>10</v>
      </c>
      <c r="C84" s="76"/>
      <c r="D84" s="77"/>
      <c r="E84" s="83">
        <v>10500</v>
      </c>
      <c r="F84" s="83"/>
      <c r="G84" s="9">
        <v>10500</v>
      </c>
      <c r="H84" s="9">
        <f t="shared" si="0"/>
        <v>100</v>
      </c>
      <c r="I84" s="10">
        <f t="shared" si="1"/>
        <v>0</v>
      </c>
      <c r="J84" s="107"/>
    </row>
    <row r="85" spans="1:10" ht="21" customHeight="1">
      <c r="A85" s="7">
        <v>4</v>
      </c>
      <c r="B85" s="8" t="s">
        <v>16</v>
      </c>
      <c r="C85" s="76"/>
      <c r="D85" s="77"/>
      <c r="E85" s="83">
        <v>23300</v>
      </c>
      <c r="F85" s="83"/>
      <c r="G85" s="9">
        <v>22709.03</v>
      </c>
      <c r="H85" s="9">
        <f t="shared" si="0"/>
        <v>97.463648068669528</v>
      </c>
      <c r="I85" s="10">
        <f t="shared" si="1"/>
        <v>590.97000000000116</v>
      </c>
      <c r="J85" s="107"/>
    </row>
    <row r="86" spans="1:10" ht="23.25">
      <c r="A86" s="7">
        <v>5</v>
      </c>
      <c r="B86" s="8" t="s">
        <v>11</v>
      </c>
      <c r="C86" s="76"/>
      <c r="D86" s="77"/>
      <c r="E86" s="92">
        <v>4100</v>
      </c>
      <c r="F86" s="93"/>
      <c r="G86" s="11">
        <v>4001.17</v>
      </c>
      <c r="H86" s="9">
        <f t="shared" si="0"/>
        <v>97.589512195121955</v>
      </c>
      <c r="I86" s="10">
        <f t="shared" si="1"/>
        <v>98.829999999999927</v>
      </c>
      <c r="J86" s="107"/>
    </row>
    <row r="87" spans="1:10" ht="23.25">
      <c r="A87" s="7">
        <v>6</v>
      </c>
      <c r="B87" s="12" t="s">
        <v>14</v>
      </c>
      <c r="C87" s="76"/>
      <c r="D87" s="77"/>
      <c r="E87" s="92">
        <v>722800</v>
      </c>
      <c r="F87" s="93"/>
      <c r="G87" s="11">
        <f>534830+182000</f>
        <v>716830</v>
      </c>
      <c r="H87" s="9">
        <f t="shared" si="0"/>
        <v>99.174045379081349</v>
      </c>
      <c r="I87" s="10">
        <f t="shared" si="1"/>
        <v>5970</v>
      </c>
      <c r="J87" s="107"/>
    </row>
    <row r="88" spans="1:10" ht="21" customHeight="1">
      <c r="A88" s="7">
        <v>7</v>
      </c>
      <c r="B88" s="8" t="s">
        <v>12</v>
      </c>
      <c r="C88" s="76"/>
      <c r="D88" s="77"/>
      <c r="E88" s="123">
        <v>2900</v>
      </c>
      <c r="F88" s="124"/>
      <c r="G88" s="11">
        <v>2900</v>
      </c>
      <c r="H88" s="9">
        <f t="shared" si="0"/>
        <v>100</v>
      </c>
      <c r="I88" s="10">
        <f t="shared" si="1"/>
        <v>0</v>
      </c>
      <c r="J88" s="107"/>
    </row>
    <row r="89" spans="1:10" ht="23.25">
      <c r="A89" s="13">
        <v>8</v>
      </c>
      <c r="B89" s="8" t="s">
        <v>15</v>
      </c>
      <c r="C89" s="76"/>
      <c r="D89" s="77"/>
      <c r="E89" s="92">
        <v>10500</v>
      </c>
      <c r="F89" s="93"/>
      <c r="G89" s="11">
        <v>10500</v>
      </c>
      <c r="H89" s="9">
        <f t="shared" si="0"/>
        <v>100</v>
      </c>
      <c r="I89" s="10">
        <f t="shared" si="1"/>
        <v>0</v>
      </c>
      <c r="J89" s="107"/>
    </row>
    <row r="90" spans="1:10" ht="21" customHeight="1">
      <c r="A90" s="13">
        <v>9</v>
      </c>
      <c r="B90" s="8" t="s">
        <v>13</v>
      </c>
      <c r="C90" s="76"/>
      <c r="D90" s="77"/>
      <c r="E90" s="92">
        <v>30000</v>
      </c>
      <c r="F90" s="93"/>
      <c r="G90" s="11">
        <v>30000</v>
      </c>
      <c r="H90" s="9">
        <f t="shared" si="0"/>
        <v>100</v>
      </c>
      <c r="I90" s="10">
        <f t="shared" si="1"/>
        <v>0</v>
      </c>
      <c r="J90" s="107"/>
    </row>
    <row r="91" spans="1:10" ht="24" thickBot="1">
      <c r="A91" s="14"/>
      <c r="B91" s="58" t="s">
        <v>1</v>
      </c>
      <c r="C91" s="94"/>
      <c r="D91" s="95"/>
      <c r="E91" s="135">
        <f>SUM(E82:F90)</f>
        <v>1282900</v>
      </c>
      <c r="F91" s="136"/>
      <c r="G91" s="15">
        <f>SUM(G82:G90)</f>
        <v>1082473.5900000001</v>
      </c>
      <c r="H91" s="16">
        <f t="shared" si="0"/>
        <v>84.377082391456867</v>
      </c>
      <c r="I91" s="17">
        <f t="shared" si="1"/>
        <v>200426.40999999992</v>
      </c>
      <c r="J91" s="108"/>
    </row>
    <row r="92" spans="1:10" ht="18.75" customHeight="1" thickTop="1">
      <c r="A92" s="18" t="s">
        <v>41</v>
      </c>
      <c r="B92" s="19"/>
      <c r="C92" s="19"/>
      <c r="D92" s="19"/>
      <c r="E92" s="19"/>
      <c r="F92" s="19"/>
      <c r="G92" s="19"/>
      <c r="H92" s="19"/>
      <c r="I92" s="19"/>
      <c r="J92" s="20"/>
    </row>
    <row r="93" spans="1:10" ht="21" customHeight="1">
      <c r="A93" s="120" t="s">
        <v>72</v>
      </c>
      <c r="B93" s="121"/>
      <c r="C93" s="121"/>
      <c r="D93" s="121"/>
      <c r="E93" s="121"/>
      <c r="F93" s="121"/>
      <c r="G93" s="121"/>
      <c r="H93" s="121"/>
      <c r="I93" s="121"/>
      <c r="J93" s="122"/>
    </row>
    <row r="94" spans="1:10" ht="39.75" customHeight="1">
      <c r="A94" s="7">
        <v>1</v>
      </c>
      <c r="B94" s="8" t="s">
        <v>17</v>
      </c>
      <c r="C94" s="114" t="s">
        <v>53</v>
      </c>
      <c r="D94" s="75"/>
      <c r="E94" s="83">
        <v>42300</v>
      </c>
      <c r="F94" s="83"/>
      <c r="G94" s="9">
        <v>39460</v>
      </c>
      <c r="H94" s="9">
        <f>G94*100/E94</f>
        <v>93.28605200945627</v>
      </c>
      <c r="I94" s="10">
        <f>E94-G94</f>
        <v>2840</v>
      </c>
      <c r="J94" s="106" t="s">
        <v>56</v>
      </c>
    </row>
    <row r="95" spans="1:10" ht="48.75" customHeight="1" thickBot="1">
      <c r="A95" s="21"/>
      <c r="B95" s="60" t="s">
        <v>1</v>
      </c>
      <c r="C95" s="116"/>
      <c r="D95" s="95"/>
      <c r="E95" s="90">
        <f>SUM(E94)</f>
        <v>42300</v>
      </c>
      <c r="F95" s="91"/>
      <c r="G95" s="22">
        <f>SUM(G94:G94)</f>
        <v>39460</v>
      </c>
      <c r="H95" s="23">
        <f>G95*100/E95</f>
        <v>93.28605200945627</v>
      </c>
      <c r="I95" s="24">
        <f>E95-G95</f>
        <v>2840</v>
      </c>
      <c r="J95" s="108"/>
    </row>
    <row r="96" spans="1:10" ht="30" customHeight="1" thickTop="1">
      <c r="A96" s="137"/>
      <c r="B96" s="138"/>
      <c r="C96" s="139"/>
      <c r="D96" s="139"/>
      <c r="E96" s="46"/>
      <c r="F96" s="46"/>
      <c r="G96" s="46"/>
      <c r="H96" s="46"/>
      <c r="I96" s="47"/>
      <c r="J96" s="70"/>
    </row>
    <row r="97" spans="1:10" ht="27" customHeight="1">
      <c r="A97" s="97" t="s">
        <v>42</v>
      </c>
      <c r="B97" s="98"/>
      <c r="C97" s="98"/>
      <c r="D97" s="98"/>
      <c r="E97" s="98"/>
      <c r="F97" s="98"/>
      <c r="G97" s="98"/>
      <c r="H97" s="98"/>
      <c r="I97" s="98"/>
      <c r="J97" s="99"/>
    </row>
    <row r="98" spans="1:10" ht="29.25" customHeight="1">
      <c r="A98" s="7">
        <v>1</v>
      </c>
      <c r="B98" s="8" t="s">
        <v>18</v>
      </c>
      <c r="C98" s="74" t="s">
        <v>61</v>
      </c>
      <c r="D98" s="75"/>
      <c r="E98" s="83">
        <v>15000</v>
      </c>
      <c r="F98" s="83"/>
      <c r="G98" s="9">
        <v>5000</v>
      </c>
      <c r="H98" s="9">
        <f>G98*100/E98</f>
        <v>33.333333333333336</v>
      </c>
      <c r="I98" s="10">
        <f>E98-G98</f>
        <v>10000</v>
      </c>
      <c r="J98" s="106" t="s">
        <v>57</v>
      </c>
    </row>
    <row r="99" spans="1:10" ht="29.25" customHeight="1">
      <c r="A99" s="7">
        <v>2</v>
      </c>
      <c r="B99" s="8" t="s">
        <v>19</v>
      </c>
      <c r="C99" s="76"/>
      <c r="D99" s="77"/>
      <c r="E99" s="83">
        <v>27200</v>
      </c>
      <c r="F99" s="83"/>
      <c r="G99" s="9">
        <v>18400</v>
      </c>
      <c r="H99" s="9">
        <f t="shared" ref="H99:H102" si="2">G99*100/E99</f>
        <v>67.647058823529406</v>
      </c>
      <c r="I99" s="10">
        <f t="shared" ref="I99:I102" si="3">E99-G99</f>
        <v>8800</v>
      </c>
      <c r="J99" s="107"/>
    </row>
    <row r="100" spans="1:10" ht="29.25" customHeight="1">
      <c r="A100" s="7">
        <v>3</v>
      </c>
      <c r="B100" s="8" t="s">
        <v>20</v>
      </c>
      <c r="C100" s="76"/>
      <c r="D100" s="77"/>
      <c r="E100" s="83">
        <v>8000</v>
      </c>
      <c r="F100" s="83"/>
      <c r="G100" s="9">
        <v>0</v>
      </c>
      <c r="H100" s="9">
        <f t="shared" si="2"/>
        <v>0</v>
      </c>
      <c r="I100" s="10">
        <f t="shared" si="3"/>
        <v>8000</v>
      </c>
      <c r="J100" s="107"/>
    </row>
    <row r="101" spans="1:10" ht="29.25" customHeight="1">
      <c r="A101" s="7">
        <v>4</v>
      </c>
      <c r="B101" s="8" t="s">
        <v>14</v>
      </c>
      <c r="C101" s="76"/>
      <c r="D101" s="77"/>
      <c r="E101" s="83">
        <v>8500</v>
      </c>
      <c r="F101" s="83"/>
      <c r="G101" s="9">
        <v>7000</v>
      </c>
      <c r="H101" s="9">
        <f t="shared" si="2"/>
        <v>82.352941176470594</v>
      </c>
      <c r="I101" s="10">
        <f t="shared" si="3"/>
        <v>1500</v>
      </c>
      <c r="J101" s="107"/>
    </row>
    <row r="102" spans="1:10" ht="24" thickBot="1">
      <c r="A102" s="21"/>
      <c r="B102" s="60" t="s">
        <v>1</v>
      </c>
      <c r="C102" s="94"/>
      <c r="D102" s="95"/>
      <c r="E102" s="90">
        <f>SUM(E98:F101)</f>
        <v>58700</v>
      </c>
      <c r="F102" s="91"/>
      <c r="G102" s="22">
        <f>SUM(G98:G101)</f>
        <v>30400</v>
      </c>
      <c r="H102" s="23">
        <f t="shared" si="2"/>
        <v>51.788756388415671</v>
      </c>
      <c r="I102" s="24">
        <f t="shared" si="3"/>
        <v>28300</v>
      </c>
      <c r="J102" s="108"/>
    </row>
    <row r="103" spans="1:10" ht="27" thickTop="1">
      <c r="A103" s="117" t="s">
        <v>43</v>
      </c>
      <c r="B103" s="118"/>
      <c r="C103" s="118"/>
      <c r="D103" s="118"/>
      <c r="E103" s="118"/>
      <c r="F103" s="118"/>
      <c r="G103" s="118"/>
      <c r="H103" s="118"/>
      <c r="I103" s="118"/>
      <c r="J103" s="119"/>
    </row>
    <row r="104" spans="1:10" ht="31.5" customHeight="1">
      <c r="A104" s="7">
        <v>1</v>
      </c>
      <c r="B104" s="8" t="s">
        <v>22</v>
      </c>
      <c r="C104" s="114" t="s">
        <v>58</v>
      </c>
      <c r="D104" s="75"/>
      <c r="E104" s="83">
        <v>15900</v>
      </c>
      <c r="F104" s="83"/>
      <c r="G104" s="9">
        <v>0</v>
      </c>
      <c r="H104" s="9">
        <f>G104*100/E104</f>
        <v>0</v>
      </c>
      <c r="I104" s="10">
        <f>E104-G104</f>
        <v>15900</v>
      </c>
      <c r="J104" s="106" t="s">
        <v>59</v>
      </c>
    </row>
    <row r="105" spans="1:10" ht="31.5" customHeight="1">
      <c r="A105" s="7">
        <v>2</v>
      </c>
      <c r="B105" s="8" t="s">
        <v>23</v>
      </c>
      <c r="C105" s="115"/>
      <c r="D105" s="77"/>
      <c r="E105" s="83">
        <v>100</v>
      </c>
      <c r="F105" s="83"/>
      <c r="G105" s="9">
        <v>0</v>
      </c>
      <c r="H105" s="9">
        <f t="shared" ref="H105:H109" si="4">G105*100/E105</f>
        <v>0</v>
      </c>
      <c r="I105" s="10">
        <f t="shared" ref="I105:I109" si="5">E105-G105</f>
        <v>100</v>
      </c>
      <c r="J105" s="107"/>
    </row>
    <row r="106" spans="1:10" ht="31.5" customHeight="1">
      <c r="A106" s="7">
        <v>3</v>
      </c>
      <c r="B106" s="8" t="s">
        <v>24</v>
      </c>
      <c r="C106" s="115"/>
      <c r="D106" s="77"/>
      <c r="E106" s="83">
        <v>3300</v>
      </c>
      <c r="F106" s="83"/>
      <c r="G106" s="9">
        <v>0</v>
      </c>
      <c r="H106" s="9">
        <f t="shared" si="4"/>
        <v>0</v>
      </c>
      <c r="I106" s="10">
        <f t="shared" si="5"/>
        <v>3300</v>
      </c>
      <c r="J106" s="107"/>
    </row>
    <row r="107" spans="1:10" s="25" customFormat="1" ht="31.5" customHeight="1">
      <c r="A107" s="7">
        <v>4</v>
      </c>
      <c r="B107" s="8" t="s">
        <v>25</v>
      </c>
      <c r="C107" s="115"/>
      <c r="D107" s="77"/>
      <c r="E107" s="83">
        <v>20100</v>
      </c>
      <c r="F107" s="83"/>
      <c r="G107" s="9">
        <v>4800</v>
      </c>
      <c r="H107" s="9">
        <f t="shared" si="4"/>
        <v>23.880597014925375</v>
      </c>
      <c r="I107" s="10">
        <f t="shared" si="5"/>
        <v>15300</v>
      </c>
      <c r="J107" s="107"/>
    </row>
    <row r="108" spans="1:10" ht="31.5" customHeight="1">
      <c r="A108" s="7">
        <v>5</v>
      </c>
      <c r="B108" s="8" t="s">
        <v>26</v>
      </c>
      <c r="C108" s="115"/>
      <c r="D108" s="77"/>
      <c r="E108" s="92">
        <v>900</v>
      </c>
      <c r="F108" s="93"/>
      <c r="G108" s="11">
        <v>0</v>
      </c>
      <c r="H108" s="9">
        <f t="shared" si="4"/>
        <v>0</v>
      </c>
      <c r="I108" s="10">
        <f t="shared" si="5"/>
        <v>900</v>
      </c>
      <c r="J108" s="107"/>
    </row>
    <row r="109" spans="1:10" ht="24" thickBot="1">
      <c r="A109" s="21"/>
      <c r="B109" s="59" t="s">
        <v>1</v>
      </c>
      <c r="C109" s="116"/>
      <c r="D109" s="95"/>
      <c r="E109" s="90">
        <f>SUM(E104:F108)</f>
        <v>40300</v>
      </c>
      <c r="F109" s="91"/>
      <c r="G109" s="22">
        <f>SUM(G104:G108)</f>
        <v>4800</v>
      </c>
      <c r="H109" s="23">
        <f t="shared" si="4"/>
        <v>11.910669975186105</v>
      </c>
      <c r="I109" s="24">
        <f t="shared" si="5"/>
        <v>35500</v>
      </c>
      <c r="J109" s="108"/>
    </row>
    <row r="110" spans="1:10" ht="24" thickTop="1">
      <c r="A110" s="48"/>
      <c r="B110" s="31"/>
      <c r="C110" s="66"/>
      <c r="D110" s="66"/>
      <c r="E110" s="32"/>
      <c r="F110" s="32"/>
      <c r="G110" s="32"/>
      <c r="H110" s="32"/>
      <c r="I110" s="33"/>
      <c r="J110" s="66"/>
    </row>
    <row r="111" spans="1:10" ht="23.25">
      <c r="A111" s="49"/>
      <c r="B111" s="45"/>
      <c r="C111" s="61"/>
      <c r="D111" s="61"/>
      <c r="E111" s="46"/>
      <c r="F111" s="46"/>
      <c r="G111" s="46"/>
      <c r="H111" s="46"/>
      <c r="I111" s="47"/>
      <c r="J111" s="61"/>
    </row>
    <row r="112" spans="1:10" ht="23.25">
      <c r="A112" s="49"/>
      <c r="B112" s="45"/>
      <c r="C112" s="61"/>
      <c r="D112" s="61"/>
      <c r="E112" s="46"/>
      <c r="F112" s="46"/>
      <c r="G112" s="46"/>
      <c r="H112" s="46"/>
      <c r="I112" s="47"/>
      <c r="J112" s="61"/>
    </row>
    <row r="113" spans="1:10" ht="26.25">
      <c r="A113" s="97" t="s">
        <v>69</v>
      </c>
      <c r="B113" s="98"/>
      <c r="C113" s="98"/>
      <c r="D113" s="98"/>
      <c r="E113" s="98"/>
      <c r="F113" s="98"/>
      <c r="G113" s="98"/>
      <c r="H113" s="98"/>
      <c r="I113" s="98"/>
      <c r="J113" s="99"/>
    </row>
    <row r="114" spans="1:10" s="57" customFormat="1" ht="64.5" customHeight="1">
      <c r="A114" s="53">
        <v>1</v>
      </c>
      <c r="B114" s="54" t="s">
        <v>27</v>
      </c>
      <c r="C114" s="100" t="s">
        <v>62</v>
      </c>
      <c r="D114" s="101"/>
      <c r="E114" s="112">
        <v>7985</v>
      </c>
      <c r="F114" s="113"/>
      <c r="G114" s="55">
        <v>0</v>
      </c>
      <c r="H114" s="55">
        <f>G114*100/E114</f>
        <v>0</v>
      </c>
      <c r="I114" s="56">
        <f>E114-G114</f>
        <v>7985</v>
      </c>
      <c r="J114" s="106" t="s">
        <v>60</v>
      </c>
    </row>
    <row r="115" spans="1:10" s="57" customFormat="1" ht="64.5" customHeight="1">
      <c r="A115" s="53">
        <v>2</v>
      </c>
      <c r="B115" s="54" t="s">
        <v>28</v>
      </c>
      <c r="C115" s="102"/>
      <c r="D115" s="103"/>
      <c r="E115" s="112">
        <v>39000</v>
      </c>
      <c r="F115" s="113"/>
      <c r="G115" s="55">
        <v>39000</v>
      </c>
      <c r="H115" s="56">
        <f>G115*100/E115</f>
        <v>100</v>
      </c>
      <c r="I115" s="56">
        <f>E115-G115</f>
        <v>0</v>
      </c>
      <c r="J115" s="107"/>
    </row>
    <row r="116" spans="1:10" ht="24" thickBot="1">
      <c r="A116" s="21"/>
      <c r="B116" s="60" t="s">
        <v>1</v>
      </c>
      <c r="C116" s="104"/>
      <c r="D116" s="105"/>
      <c r="E116" s="90">
        <f>SUM(E114:F115)</f>
        <v>46985</v>
      </c>
      <c r="F116" s="91"/>
      <c r="G116" s="22">
        <f>SUM(G114:G115)</f>
        <v>39000</v>
      </c>
      <c r="H116" s="26">
        <f>G116*100/E116</f>
        <v>83.005214430137272</v>
      </c>
      <c r="I116" s="24">
        <f>E116-G116</f>
        <v>7985</v>
      </c>
      <c r="J116" s="108"/>
    </row>
    <row r="117" spans="1:10" ht="27" thickTop="1">
      <c r="A117" s="27" t="s">
        <v>73</v>
      </c>
      <c r="B117" s="28"/>
      <c r="C117" s="28"/>
      <c r="D117" s="28"/>
      <c r="E117" s="28"/>
      <c r="F117" s="28"/>
      <c r="G117" s="28"/>
      <c r="H117" s="28"/>
      <c r="I117" s="28"/>
      <c r="J117" s="29"/>
    </row>
    <row r="118" spans="1:10" s="57" customFormat="1" ht="45.75" customHeight="1">
      <c r="A118" s="53">
        <v>1</v>
      </c>
      <c r="B118" s="54" t="s">
        <v>29</v>
      </c>
      <c r="C118" s="74" t="s">
        <v>64</v>
      </c>
      <c r="D118" s="75"/>
      <c r="E118" s="96">
        <v>48453</v>
      </c>
      <c r="F118" s="96"/>
      <c r="G118" s="55">
        <v>29600</v>
      </c>
      <c r="H118" s="55">
        <f>G118*100/E118</f>
        <v>61.090128578209814</v>
      </c>
      <c r="I118" s="56">
        <f>E118-G118</f>
        <v>18853</v>
      </c>
      <c r="J118" s="109" t="s">
        <v>63</v>
      </c>
    </row>
    <row r="119" spans="1:10" s="57" customFormat="1" ht="45.75" customHeight="1">
      <c r="A119" s="53">
        <v>2</v>
      </c>
      <c r="B119" s="54" t="s">
        <v>13</v>
      </c>
      <c r="C119" s="76"/>
      <c r="D119" s="77"/>
      <c r="E119" s="96">
        <v>15000</v>
      </c>
      <c r="F119" s="96"/>
      <c r="G119" s="55">
        <v>1742.57</v>
      </c>
      <c r="H119" s="55">
        <f t="shared" ref="H119:H120" si="6">G119*100/E119</f>
        <v>11.617133333333333</v>
      </c>
      <c r="I119" s="56">
        <f t="shared" ref="I119:I120" si="7">E119-G119</f>
        <v>13257.43</v>
      </c>
      <c r="J119" s="110"/>
    </row>
    <row r="120" spans="1:10" ht="24" customHeight="1" thickBot="1">
      <c r="A120" s="21"/>
      <c r="B120" s="60" t="s">
        <v>1</v>
      </c>
      <c r="C120" s="94"/>
      <c r="D120" s="95"/>
      <c r="E120" s="90">
        <f>SUM(E118:F119)</f>
        <v>63453</v>
      </c>
      <c r="F120" s="91"/>
      <c r="G120" s="22">
        <f>SUM(G118:G119)</f>
        <v>31342.57</v>
      </c>
      <c r="H120" s="23">
        <f t="shared" si="6"/>
        <v>49.394937985595639</v>
      </c>
      <c r="I120" s="24">
        <f t="shared" si="7"/>
        <v>32110.43</v>
      </c>
      <c r="J120" s="111"/>
    </row>
    <row r="121" spans="1:10" ht="24" customHeight="1" thickTop="1">
      <c r="A121" s="48"/>
      <c r="B121" s="31"/>
      <c r="C121" s="63"/>
      <c r="D121" s="63"/>
      <c r="E121" s="32"/>
      <c r="F121" s="32"/>
      <c r="G121" s="32"/>
      <c r="H121" s="32"/>
      <c r="I121" s="33"/>
      <c r="J121" s="64"/>
    </row>
    <row r="122" spans="1:10" ht="24" customHeight="1">
      <c r="A122" s="49"/>
      <c r="B122" s="45"/>
      <c r="C122" s="62"/>
      <c r="D122" s="62"/>
      <c r="E122" s="46"/>
      <c r="F122" s="46"/>
      <c r="G122" s="46"/>
      <c r="H122" s="46"/>
      <c r="I122" s="47"/>
      <c r="J122" s="65"/>
    </row>
    <row r="123" spans="1:10" ht="24" customHeight="1">
      <c r="A123" s="49"/>
      <c r="B123" s="45"/>
      <c r="C123" s="62"/>
      <c r="D123" s="62"/>
      <c r="E123" s="46"/>
      <c r="F123" s="46"/>
      <c r="G123" s="46"/>
      <c r="H123" s="46"/>
      <c r="I123" s="47"/>
      <c r="J123" s="65"/>
    </row>
    <row r="124" spans="1:10" ht="24" customHeight="1">
      <c r="A124" s="49"/>
      <c r="B124" s="45"/>
      <c r="C124" s="62"/>
      <c r="D124" s="62"/>
      <c r="E124" s="46"/>
      <c r="F124" s="46"/>
      <c r="G124" s="46"/>
      <c r="H124" s="46"/>
      <c r="I124" s="47"/>
      <c r="J124" s="65"/>
    </row>
    <row r="125" spans="1:10" ht="24" customHeight="1">
      <c r="A125" s="49"/>
      <c r="B125" s="45"/>
      <c r="C125" s="62"/>
      <c r="D125" s="62"/>
      <c r="E125" s="46"/>
      <c r="F125" s="46"/>
      <c r="G125" s="46"/>
      <c r="H125" s="46"/>
      <c r="I125" s="47"/>
      <c r="J125" s="65"/>
    </row>
    <row r="126" spans="1:10" ht="26.25">
      <c r="A126" s="97" t="s">
        <v>70</v>
      </c>
      <c r="B126" s="98"/>
      <c r="C126" s="98"/>
      <c r="D126" s="98"/>
      <c r="E126" s="98"/>
      <c r="F126" s="98"/>
      <c r="G126" s="98"/>
      <c r="H126" s="98"/>
      <c r="I126" s="98"/>
      <c r="J126" s="99"/>
    </row>
    <row r="127" spans="1:10" ht="33" customHeight="1">
      <c r="A127" s="7">
        <v>1</v>
      </c>
      <c r="B127" s="8" t="s">
        <v>30</v>
      </c>
      <c r="C127" s="74" t="s">
        <v>65</v>
      </c>
      <c r="D127" s="75"/>
      <c r="E127" s="83">
        <v>2503.5700000000002</v>
      </c>
      <c r="F127" s="83"/>
      <c r="G127" s="9">
        <v>0</v>
      </c>
      <c r="H127" s="9">
        <f>G127*100/E127</f>
        <v>0</v>
      </c>
      <c r="I127" s="10">
        <f>E127-G127</f>
        <v>2503.5700000000002</v>
      </c>
      <c r="J127" s="71" t="s">
        <v>71</v>
      </c>
    </row>
    <row r="128" spans="1:10" ht="33" customHeight="1">
      <c r="A128" s="7">
        <v>2</v>
      </c>
      <c r="B128" s="8" t="s">
        <v>14</v>
      </c>
      <c r="C128" s="76"/>
      <c r="D128" s="77"/>
      <c r="E128" s="83">
        <v>1000</v>
      </c>
      <c r="F128" s="83"/>
      <c r="G128" s="9">
        <v>0</v>
      </c>
      <c r="H128" s="9">
        <f t="shared" ref="H128:H129" si="8">G128*100/E128</f>
        <v>0</v>
      </c>
      <c r="I128" s="10">
        <f t="shared" ref="I128:I129" si="9">E128-G128</f>
        <v>1000</v>
      </c>
      <c r="J128" s="72"/>
    </row>
    <row r="129" spans="1:10" ht="33" customHeight="1" thickBot="1">
      <c r="A129" s="21"/>
      <c r="B129" s="60" t="s">
        <v>1</v>
      </c>
      <c r="C129" s="94"/>
      <c r="D129" s="95"/>
      <c r="E129" s="90">
        <f>SUM(E127:F128)</f>
        <v>3503.57</v>
      </c>
      <c r="F129" s="91"/>
      <c r="G129" s="22">
        <f>SUM(G127:G128)</f>
        <v>0</v>
      </c>
      <c r="H129" s="30">
        <f t="shared" si="8"/>
        <v>0</v>
      </c>
      <c r="I129" s="24">
        <f t="shared" si="9"/>
        <v>3503.57</v>
      </c>
      <c r="J129" s="73"/>
    </row>
    <row r="130" spans="1:10" ht="27" thickTop="1">
      <c r="A130" s="50" t="s">
        <v>66</v>
      </c>
      <c r="B130" s="51"/>
      <c r="C130" s="51"/>
      <c r="D130" s="51"/>
      <c r="E130" s="51"/>
      <c r="F130" s="51"/>
      <c r="G130" s="51"/>
      <c r="H130" s="51"/>
      <c r="I130" s="51"/>
      <c r="J130" s="52"/>
    </row>
    <row r="131" spans="1:10" ht="23.25" customHeight="1">
      <c r="A131" s="7">
        <v>1</v>
      </c>
      <c r="B131" s="8" t="s">
        <v>31</v>
      </c>
      <c r="C131" s="74" t="s">
        <v>68</v>
      </c>
      <c r="D131" s="75"/>
      <c r="E131" s="83">
        <v>5250</v>
      </c>
      <c r="F131" s="83"/>
      <c r="G131" s="9">
        <v>0</v>
      </c>
      <c r="H131" s="9">
        <f>G131*100/E131</f>
        <v>0</v>
      </c>
      <c r="I131" s="10">
        <f>E131-G131</f>
        <v>5250</v>
      </c>
      <c r="J131" s="80" t="s">
        <v>67</v>
      </c>
    </row>
    <row r="132" spans="1:10" ht="23.25" customHeight="1">
      <c r="A132" s="7">
        <v>2</v>
      </c>
      <c r="B132" s="8" t="s">
        <v>21</v>
      </c>
      <c r="C132" s="76"/>
      <c r="D132" s="77"/>
      <c r="E132" s="83">
        <v>15750</v>
      </c>
      <c r="F132" s="83"/>
      <c r="G132" s="9">
        <v>0</v>
      </c>
      <c r="H132" s="9">
        <f t="shared" ref="H132:H136" si="10">G132*100/E132</f>
        <v>0</v>
      </c>
      <c r="I132" s="10">
        <f t="shared" ref="I132:I136" si="11">E132-G132</f>
        <v>15750</v>
      </c>
      <c r="J132" s="81"/>
    </row>
    <row r="133" spans="1:10" ht="23.25" customHeight="1">
      <c r="A133" s="7">
        <v>3</v>
      </c>
      <c r="B133" s="8" t="s">
        <v>14</v>
      </c>
      <c r="C133" s="76"/>
      <c r="D133" s="77"/>
      <c r="E133" s="83">
        <v>14000</v>
      </c>
      <c r="F133" s="83"/>
      <c r="G133" s="9">
        <v>0</v>
      </c>
      <c r="H133" s="9">
        <f t="shared" si="10"/>
        <v>0</v>
      </c>
      <c r="I133" s="10">
        <f t="shared" si="11"/>
        <v>14000</v>
      </c>
      <c r="J133" s="81"/>
    </row>
    <row r="134" spans="1:10" ht="23.25" customHeight="1">
      <c r="A134" s="7">
        <v>4</v>
      </c>
      <c r="B134" s="8" t="s">
        <v>32</v>
      </c>
      <c r="C134" s="76"/>
      <c r="D134" s="77"/>
      <c r="E134" s="83">
        <v>17500</v>
      </c>
      <c r="F134" s="83"/>
      <c r="G134" s="9">
        <v>0</v>
      </c>
      <c r="H134" s="9">
        <f t="shared" si="10"/>
        <v>0</v>
      </c>
      <c r="I134" s="10">
        <f t="shared" si="11"/>
        <v>17500</v>
      </c>
      <c r="J134" s="81"/>
    </row>
    <row r="135" spans="1:10" ht="23.25" customHeight="1">
      <c r="A135" s="7">
        <v>5</v>
      </c>
      <c r="B135" s="8" t="s">
        <v>33</v>
      </c>
      <c r="C135" s="76"/>
      <c r="D135" s="77"/>
      <c r="E135" s="92">
        <v>2100</v>
      </c>
      <c r="F135" s="93"/>
      <c r="G135" s="11">
        <v>0</v>
      </c>
      <c r="H135" s="9">
        <f t="shared" si="10"/>
        <v>0</v>
      </c>
      <c r="I135" s="10">
        <f t="shared" si="11"/>
        <v>2100</v>
      </c>
      <c r="J135" s="81"/>
    </row>
    <row r="136" spans="1:10" ht="23.25" customHeight="1">
      <c r="A136" s="34"/>
      <c r="B136" s="67" t="s">
        <v>1</v>
      </c>
      <c r="C136" s="78"/>
      <c r="D136" s="79"/>
      <c r="E136" s="88">
        <f>SUM(E131:F135)</f>
        <v>54600</v>
      </c>
      <c r="F136" s="89"/>
      <c r="G136" s="35">
        <f>SUM(G131:G135)</f>
        <v>0</v>
      </c>
      <c r="H136" s="9">
        <f t="shared" si="10"/>
        <v>0</v>
      </c>
      <c r="I136" s="36">
        <f t="shared" si="11"/>
        <v>54600</v>
      </c>
      <c r="J136" s="82"/>
    </row>
    <row r="137" spans="1:10" s="40" customFormat="1" ht="57.75" customHeight="1" thickBot="1">
      <c r="A137" s="37"/>
      <c r="B137" s="86" t="s">
        <v>44</v>
      </c>
      <c r="C137" s="87"/>
      <c r="D137" s="85"/>
      <c r="E137" s="84">
        <f>E91+E95+E102+E109+E116+E120+E129+E136</f>
        <v>1592741.57</v>
      </c>
      <c r="F137" s="85"/>
      <c r="G137" s="38">
        <f>G91+G95+G102+G109+G116+G120+G129+G136</f>
        <v>1227476.1600000001</v>
      </c>
      <c r="H137" s="39">
        <f>G137*100/E137</f>
        <v>77.066875324915401</v>
      </c>
      <c r="I137" s="38">
        <f>I91+I95+I102+I109+I116+I120+I129+I136</f>
        <v>365265.40999999992</v>
      </c>
      <c r="J137" s="69" t="s">
        <v>74</v>
      </c>
    </row>
    <row r="138" spans="1:10" ht="18.75" customHeight="1" thickTop="1">
      <c r="C138" s="41"/>
      <c r="D138" s="42"/>
      <c r="E138" s="42"/>
      <c r="F138" s="41"/>
      <c r="G138" s="41"/>
      <c r="H138" s="41"/>
      <c r="I138" s="68" t="s">
        <v>51</v>
      </c>
    </row>
    <row r="139" spans="1:10" ht="18.75" customHeight="1">
      <c r="I139" s="43"/>
    </row>
    <row r="140" spans="1:10" ht="18.75" customHeight="1">
      <c r="C140" s="25" t="s">
        <v>45</v>
      </c>
      <c r="D140" s="25" t="s">
        <v>52</v>
      </c>
      <c r="E140" s="25"/>
      <c r="F140" s="25"/>
      <c r="G140" s="25"/>
      <c r="H140" s="44" t="s">
        <v>46</v>
      </c>
      <c r="I140" s="25"/>
    </row>
    <row r="141" spans="1:10" ht="18.75" customHeight="1">
      <c r="C141" s="43" t="s">
        <v>47</v>
      </c>
      <c r="D141" s="25"/>
      <c r="E141" s="25"/>
      <c r="F141" s="25"/>
      <c r="G141" s="25"/>
      <c r="H141" s="25"/>
      <c r="I141" s="43" t="s">
        <v>48</v>
      </c>
    </row>
    <row r="142" spans="1:10" ht="18.75" customHeight="1">
      <c r="C142" s="43" t="s">
        <v>49</v>
      </c>
      <c r="D142" s="25"/>
      <c r="E142" s="25"/>
      <c r="F142" s="25"/>
      <c r="G142" s="25"/>
      <c r="H142" s="25"/>
      <c r="I142" s="43" t="s">
        <v>50</v>
      </c>
    </row>
  </sheetData>
  <mergeCells count="72">
    <mergeCell ref="J82:J91"/>
    <mergeCell ref="A75:J75"/>
    <mergeCell ref="A76:J76"/>
    <mergeCell ref="A77:J77"/>
    <mergeCell ref="A78:J78"/>
    <mergeCell ref="A79:A80"/>
    <mergeCell ref="B79:B80"/>
    <mergeCell ref="C79:D80"/>
    <mergeCell ref="E79:F80"/>
    <mergeCell ref="G79:H79"/>
    <mergeCell ref="I79:I80"/>
    <mergeCell ref="J79:J80"/>
    <mergeCell ref="E91:F91"/>
    <mergeCell ref="E85:F85"/>
    <mergeCell ref="E86:F86"/>
    <mergeCell ref="E87:F87"/>
    <mergeCell ref="C82:D91"/>
    <mergeCell ref="E82:F82"/>
    <mergeCell ref="E83:F83"/>
    <mergeCell ref="E84:F84"/>
    <mergeCell ref="E88:F88"/>
    <mergeCell ref="E89:F89"/>
    <mergeCell ref="E90:F90"/>
    <mergeCell ref="A93:J93"/>
    <mergeCell ref="E94:F94"/>
    <mergeCell ref="E95:F95"/>
    <mergeCell ref="J94:J95"/>
    <mergeCell ref="C94:D95"/>
    <mergeCell ref="A97:J97"/>
    <mergeCell ref="E98:F98"/>
    <mergeCell ref="E99:F99"/>
    <mergeCell ref="E100:F100"/>
    <mergeCell ref="E101:F101"/>
    <mergeCell ref="E102:F102"/>
    <mergeCell ref="A103:J103"/>
    <mergeCell ref="E104:F104"/>
    <mergeCell ref="E105:F105"/>
    <mergeCell ref="E106:F106"/>
    <mergeCell ref="C98:D102"/>
    <mergeCell ref="J98:J102"/>
    <mergeCell ref="E109:F109"/>
    <mergeCell ref="A113:J113"/>
    <mergeCell ref="E114:F114"/>
    <mergeCell ref="E115:F115"/>
    <mergeCell ref="C104:D109"/>
    <mergeCell ref="J104:J109"/>
    <mergeCell ref="E107:F107"/>
    <mergeCell ref="E108:F108"/>
    <mergeCell ref="E116:F116"/>
    <mergeCell ref="E118:F118"/>
    <mergeCell ref="E119:F119"/>
    <mergeCell ref="E120:F120"/>
    <mergeCell ref="A126:J126"/>
    <mergeCell ref="C114:D116"/>
    <mergeCell ref="J114:J116"/>
    <mergeCell ref="C118:D120"/>
    <mergeCell ref="J118:J120"/>
    <mergeCell ref="E137:F137"/>
    <mergeCell ref="B137:D137"/>
    <mergeCell ref="E136:F136"/>
    <mergeCell ref="E129:F129"/>
    <mergeCell ref="E131:F131"/>
    <mergeCell ref="E132:F132"/>
    <mergeCell ref="E133:F133"/>
    <mergeCell ref="E134:F134"/>
    <mergeCell ref="E135:F135"/>
    <mergeCell ref="C127:D129"/>
    <mergeCell ref="J127:J129"/>
    <mergeCell ref="C131:D136"/>
    <mergeCell ref="J131:J136"/>
    <mergeCell ref="E128:F128"/>
    <mergeCell ref="E127:F127"/>
  </mergeCells>
  <pageMargins left="0.70866141732283505" right="0.24" top="0.24" bottom="0.32" header="0.33" footer="0.19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รวม</vt:lpstr>
      <vt:lpstr>รวม!Print_Area</vt:lpstr>
      <vt:lpstr>รวม!Print_Titles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makok</cp:lastModifiedBy>
  <cp:lastPrinted>2025-04-18T02:48:27Z</cp:lastPrinted>
  <dcterms:created xsi:type="dcterms:W3CDTF">2024-01-10T07:59:11Z</dcterms:created>
  <dcterms:modified xsi:type="dcterms:W3CDTF">2025-04-18T02:48:31Z</dcterms:modified>
</cp:coreProperties>
</file>