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ok\Desktop\ITA2569\OIT\O10\"/>
    </mc:Choice>
  </mc:AlternateContent>
  <xr:revisionPtr revIDLastSave="0" documentId="13_ncr:1_{05F7EFE7-0668-4D4A-90B1-4950F16AE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อบ6 เดือนแรก" sheetId="9" r:id="rId1"/>
  </sheets>
  <definedNames>
    <definedName name="_xlnm.Print_Area" localSheetId="0">'รอบ6 เดือนแรก'!$A$1:$J$62</definedName>
    <definedName name="_xlnm.Print_Titles" localSheetId="0">'รอบ6 เดือนแรก'!$1:$6</definedName>
  </definedNames>
  <calcPr calcId="181029"/>
</workbook>
</file>

<file path=xl/calcChain.xml><?xml version="1.0" encoding="utf-8"?>
<calcChain xmlns="http://schemas.openxmlformats.org/spreadsheetml/2006/main">
  <c r="E57" i="9" l="1"/>
  <c r="H54" i="9"/>
  <c r="H53" i="9"/>
  <c r="H52" i="9"/>
  <c r="E50" i="9" l="1"/>
  <c r="E46" i="9"/>
  <c r="E42" i="9"/>
  <c r="E35" i="9"/>
  <c r="E28" i="9"/>
  <c r="E21" i="9"/>
  <c r="E17" i="9"/>
  <c r="G57" i="9"/>
  <c r="H57" i="9" s="1"/>
  <c r="I54" i="9"/>
  <c r="I53" i="9"/>
  <c r="I52" i="9"/>
  <c r="G50" i="9"/>
  <c r="I49" i="9"/>
  <c r="H49" i="9"/>
  <c r="I48" i="9"/>
  <c r="H48" i="9"/>
  <c r="G46" i="9"/>
  <c r="I45" i="9"/>
  <c r="H45" i="9"/>
  <c r="I44" i="9"/>
  <c r="H44" i="9"/>
  <c r="G42" i="9"/>
  <c r="I41" i="9"/>
  <c r="H41" i="9"/>
  <c r="I40" i="9"/>
  <c r="H40" i="9"/>
  <c r="G35" i="9"/>
  <c r="I34" i="9"/>
  <c r="H34" i="9"/>
  <c r="I33" i="9"/>
  <c r="H33" i="9"/>
  <c r="I32" i="9"/>
  <c r="H32" i="9"/>
  <c r="I31" i="9"/>
  <c r="H31" i="9"/>
  <c r="I30" i="9"/>
  <c r="H30" i="9"/>
  <c r="G28" i="9"/>
  <c r="I27" i="9"/>
  <c r="H27" i="9"/>
  <c r="I26" i="9"/>
  <c r="H26" i="9"/>
  <c r="I25" i="9"/>
  <c r="H25" i="9"/>
  <c r="I24" i="9"/>
  <c r="H24" i="9"/>
  <c r="G21" i="9"/>
  <c r="I20" i="9"/>
  <c r="H20" i="9"/>
  <c r="I16" i="9"/>
  <c r="H16" i="9"/>
  <c r="I15" i="9"/>
  <c r="H15" i="9"/>
  <c r="I14" i="9"/>
  <c r="H14" i="9"/>
  <c r="I13" i="9"/>
  <c r="I12" i="9"/>
  <c r="H12" i="9"/>
  <c r="I11" i="9"/>
  <c r="H11" i="9"/>
  <c r="I10" i="9"/>
  <c r="H10" i="9"/>
  <c r="I9" i="9"/>
  <c r="H9" i="9"/>
  <c r="I46" i="9" l="1"/>
  <c r="I21" i="9"/>
  <c r="I28" i="9"/>
  <c r="I35" i="9"/>
  <c r="E58" i="9"/>
  <c r="I57" i="9"/>
  <c r="H42" i="9"/>
  <c r="H50" i="9"/>
  <c r="G17" i="9"/>
  <c r="G58" i="9" s="1"/>
  <c r="H46" i="9"/>
  <c r="I42" i="9"/>
  <c r="I50" i="9"/>
  <c r="I8" i="9"/>
  <c r="H28" i="9"/>
  <c r="H35" i="9"/>
  <c r="H21" i="9"/>
  <c r="H13" i="9"/>
  <c r="H8" i="9"/>
  <c r="I17" i="9" l="1"/>
  <c r="I58" i="9" s="1"/>
  <c r="H17" i="9"/>
  <c r="H58" i="9"/>
</calcChain>
</file>

<file path=xl/sharedStrings.xml><?xml version="1.0" encoding="utf-8"?>
<sst xmlns="http://schemas.openxmlformats.org/spreadsheetml/2006/main" count="91" uniqueCount="75">
  <si>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</si>
  <si>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</si>
  <si>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</si>
  <si>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</si>
  <si>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</si>
  <si>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</si>
  <si>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</si>
  <si>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</si>
  <si>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</si>
  <si>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</si>
  <si>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</si>
  <si>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</si>
  <si>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</si>
  <si>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ค่าสาธารณูปโภค</t>
  </si>
  <si>
    <t>น้ำมัน</t>
  </si>
  <si>
    <t>อาหารผู้ต้องหา</t>
  </si>
  <si>
    <t>ค่าจ้างเหมาบริการ</t>
  </si>
  <si>
    <t>โครงการปฏิรูปฯ</t>
  </si>
  <si>
    <t>ค่าเบี้ยประชุม กต.ตร</t>
  </si>
  <si>
    <t>ทำการนอกเวลา</t>
  </si>
  <si>
    <t>อส.ตร.</t>
  </si>
  <si>
    <t>ค่าตอบแทน</t>
  </si>
  <si>
    <t>ค่าตอบแทนพยาน</t>
  </si>
  <si>
    <t>ค่าใช้จ่ายคุ้มครองพยาน</t>
  </si>
  <si>
    <t>ค่าตอบแทนนักจิตวิทยาฯ</t>
  </si>
  <si>
    <t>ค่าตอบแทนชันสูตรพลิกศพ</t>
  </si>
  <si>
    <t>คชจ.ในการส่งหมายเรียกพยาน</t>
  </si>
  <si>
    <t>สกัดกั้น</t>
  </si>
  <si>
    <t>เครือข่ายผู้มีอิทธิพล</t>
  </si>
  <si>
    <t>ค่าตอบแทนชุดปฏิบัติ</t>
  </si>
  <si>
    <t>ค่าใช้จ่ายจัดการประชุม</t>
  </si>
  <si>
    <t>วัสดุ</t>
  </si>
  <si>
    <t>ประชุมผู้บำบัด</t>
  </si>
  <si>
    <t>การประชุมเชิงปฏิบัติการ</t>
  </si>
  <si>
    <t>คงเหลือ</t>
  </si>
  <si>
    <t>สถานีตำรวจภูธรบ้านตาขุน</t>
  </si>
  <si>
    <t>จำนวนเงิน(บาท)</t>
  </si>
  <si>
    <t>1. ผลผลิต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</si>
  <si>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2.โครงการปฏิรูประบบงานตำรวจ</t>
  </si>
  <si>
    <t>3. ผลผลิต การบังคับใช้กฎหมาย อำนวยความยุติธรรมและบริการประชาชน กิจกรรม ชุมชนสัมพันธ์</t>
  </si>
  <si>
    <t>4. ผลผลิต การบังคับใช้กฎหมาย อำนวยความยุติธรรมและบริการประชาชน กิจกรรม ค่าใช้จ่ายอำนวยความยุติธรรม</t>
  </si>
  <si>
    <t>รวมทุกผลผลิต/กิจกรรม</t>
  </si>
  <si>
    <t>ประชาชนได้มีส่วนร่วมในการป้องกันและปราบปรามอาชญากรรม</t>
  </si>
  <si>
    <t xml:space="preserve"> 8.ผลผลิต โครงการดำเนินงานชุมชนยั่งยืน เพื่อแก้ไขปัญหายาเสพติดฯ</t>
  </si>
  <si>
    <t>5. ผลผลิต การรักษาความสงบเรียบร้อยและความมั่นคงภายในประเทศ กิจกรรม สกัดกั้น  ปราบปราม การผลิต การค้ายาเสพติด</t>
  </si>
  <si>
    <t>7.ผลผลิต โครงการสร้างภูมิคุ้มกันและป้องกันยาเสพติด กิจกรรม การสร้างภูมิคุ้มกันในกลุ่มเป้าหมายฯ ค่าใช้จ่ายโครงการตำรวจประสานโรงเรียน</t>
  </si>
  <si>
    <t>กิจกรรม การปฏิรูประบบงานสอบสวนและการบังคับใช้กฎหมาย โครงการเพิ่มประสิทธิภาพงานป้องกันปราบปรามอาชญากรรม</t>
  </si>
  <si>
    <t>6.ผลผลิต การรักษาความสงบเรียบร้อยและความมั่นคงภายในประเทศ กิจกรรม ค่าตอบแทนชุดปฏิบัติการด่านตรวจ License Plate</t>
  </si>
  <si>
    <t>-</t>
  </si>
  <si>
    <t>รายงานผลการใช้จ่ายงบประมาณ  ประจำปีงบประมาณ พ.ศ. 2569</t>
  </si>
  <si>
    <t>การดำเนินการบังคับใช้กฏหมาย การอำนวยความยุติธรรม และบริการประชาชนมีประสิทธิภาพ เบิกจ่ายตามเป้าหมาย เป็นไปตามระเบียบ</t>
  </si>
  <si>
    <t>การปฏิรูประบบงานตำรวจมีประสิทธิภาพ เบิกจ่ายตามเหมาย เป็นไปตามระเบียบ</t>
  </si>
  <si>
    <t>กระบวนการทางยุติธรรมของตำรวจมีประสิทธิภาพ เป็นรูปธรรม เบิกจ่ายตามเป้าหมาย เป็นไปตามระเบียบ</t>
  </si>
  <si>
    <t>มาตรการการป้องกันอาชญากรรม มีประสิทธิภาพ เบิกจ่ายตามเป้าหมาย เป็นไปตามระเบียบ</t>
  </si>
  <si>
    <t>มาตรการป้องกันยาเสพติดมีประสิทธิภาพ ส่งผลให้สถานศึกษาปลอดยาเสพติด เบิกจ่ายตามเป้าหมาย เป็นไปตามระเบียบ</t>
  </si>
  <si>
    <t>บูรณาการปฏิบัติงานร่วมกันจากทุกภาคส่วน เพื่อแก้ไขปัญหายาเสพติดในชุมชน เบิกจ่ายตามเป้าหมาย เป็นไปตามระเบียบ</t>
  </si>
  <si>
    <t>: ข้อมูล ณ วันที่ 31 มีนาคม 2569</t>
  </si>
  <si>
    <r>
      <t>ผลการเบิกจ่าย 86.60% เป็นไปตามเป้าหมาย แต่ยังไม่ครบ 100 % เนื่องจากอยู่ระหว่างการดำเนินการตามกิจกรรม /</t>
    </r>
    <r>
      <rPr>
        <u/>
        <sz val="16"/>
        <color theme="1"/>
        <rFont val="Angsana New"/>
        <family val="1"/>
      </rPr>
      <t>ไม่มีปัญหาหรืออุปสรรค ถุกต้องตามระเบียบ โปร่งใส ตรวจสอบได้</t>
    </r>
  </si>
  <si>
    <r>
      <t>ผลการเบิกจ่าย 90.09%เป็นไปตามเป้าหมาย  /</t>
    </r>
    <r>
      <rPr>
        <u/>
        <sz val="16"/>
        <color theme="1"/>
        <rFont val="Angsana New"/>
        <family val="1"/>
      </rPr>
      <t>ไม่มีปัญหาหรืออุปสรรค ถูกต้องตามระเบียบ โปร่งใส ตรวจสอบได้</t>
    </r>
  </si>
  <si>
    <r>
      <t xml:space="preserve">ผลการเบิกจ่าย 78.37%ยังไม่เป็นไปตามเป้าหมาย เนื่องจากอยู่ระหว่างดำเนินการตามกิจกรรม ตามห้วงเวลา ตามขั้นตอน </t>
    </r>
    <r>
      <rPr>
        <u/>
        <sz val="14"/>
        <color theme="1"/>
        <rFont val="Angsana New"/>
        <family val="1"/>
      </rPr>
      <t>/ไม่มีปัญหาหรืออุปสรรค</t>
    </r>
  </si>
  <si>
    <r>
      <t>ผลการเบิกจ่าย 52.58% ยังไม่เป็นไปตามเป้าหมาย เนื่องจากอยู่ระหว่างดำเนินการตามข้อกฎหมาย ตามขั้นตอน /</t>
    </r>
    <r>
      <rPr>
        <u/>
        <sz val="16"/>
        <color theme="1"/>
        <rFont val="Angsana New"/>
        <family val="1"/>
      </rPr>
      <t xml:space="preserve"> ไม่มีปัญหาหรืออุปสรรค ถูกต้องตามระเบียบ โปร่งใส ตรวจสอบได้</t>
    </r>
  </si>
  <si>
    <r>
      <t>ผลการเบิกจ่าย 96.19%  เป็นไปตามเป้าหมาย  /</t>
    </r>
    <r>
      <rPr>
        <u/>
        <sz val="14"/>
        <color theme="1"/>
        <rFont val="Angsana New"/>
        <family val="1"/>
      </rPr>
      <t>ไม่มีปัญหาหรืออุปสรรค ถูกต้องตามระเบียบ โปร่งใส ตรวจสอบได้</t>
    </r>
  </si>
  <si>
    <r>
      <t>ผลการเบิกจ่าย 30.08%ไม่เป็นไปตามเป้าหมาย เนื่องจากอยู่ระหว่างดำเนินการตามกิจกรรมขั้นตอนการปฏิบัติ /</t>
    </r>
    <r>
      <rPr>
        <u/>
        <sz val="12"/>
        <color theme="1"/>
        <rFont val="Angsana New"/>
        <family val="1"/>
      </rPr>
      <t>ไม่มีปัญหาหรืออุปสรรค ถูกต้องตามระเบียบ โปร่งใส ตรวจสอบได้</t>
    </r>
  </si>
  <si>
    <r>
      <t>ผลการเบิกจ่าย 100% เป็นไปตามเป้าหมาย การดำเนินการเป็นไปตามกิจกรรมและขั้นการปฏิบัติ /</t>
    </r>
    <r>
      <rPr>
        <u/>
        <sz val="13"/>
        <color theme="1"/>
        <rFont val="Angsana New"/>
        <family val="1"/>
      </rPr>
      <t xml:space="preserve"> ไม่มีปัญหาหรืออุปสรรค ถูกต้องตามระเบียบ โปร่งใส ตรวจสอบได้</t>
    </r>
  </si>
  <si>
    <r>
      <t xml:space="preserve">ผลการเบิกจ่ายภาพรวม 86.15% เป็นไปตามเป้าหมาย </t>
    </r>
    <r>
      <rPr>
        <b/>
        <u/>
        <sz val="12"/>
        <color theme="1"/>
        <rFont val="Angsana New"/>
        <family val="1"/>
      </rPr>
      <t>/ไม่มีปัญหาหรืออุปสรรคใด ถูกต้องตามระเบียบ โปร่งใส ตรวจสอบได้</t>
    </r>
  </si>
  <si>
    <t>พ.ต.ท.หญิง                        ผู้จัดทำข้อมูลและรายงานผลการใช้จ่ายฯ</t>
  </si>
  <si>
    <t xml:space="preserve">              (ณัฐธยาน์  คงภักดี)   </t>
  </si>
  <si>
    <t xml:space="preserve">              สว.อก.สภ.บ้านตาขุน</t>
  </si>
  <si>
    <t xml:space="preserve">พ.ต.อ.            </t>
  </si>
  <si>
    <t xml:space="preserve">       ( อานุภาพ  จันดิถวงค์ )   </t>
  </si>
  <si>
    <t xml:space="preserve">          ผกก.สภ.บ้านตาขุน</t>
  </si>
  <si>
    <t>-ทราบ</t>
  </si>
  <si>
    <t>รอบ 6 เดือนแรก หรือ 2 ไตรมาส (1 ตุลาคม 2568  - 31 มีนาคม 2569)</t>
  </si>
  <si>
    <r>
      <t>ผลการเบิกจ่าย 100% เป็นไปตามเป้าหมาย /</t>
    </r>
    <r>
      <rPr>
        <u/>
        <sz val="14"/>
        <color theme="1"/>
        <rFont val="Angsana New"/>
        <family val="1"/>
      </rPr>
      <t>ไม่มีปัญหาหรืออุปสรรค ถูกต้องตามระเบียบ โปร่งใส ตรวจสอบได้</t>
    </r>
  </si>
  <si>
    <t>มาตรการการปราบปราบผู้ค้า ผู้เสพ ผู้ผลิต มีประสิทธิภาพ ทำให้การแพร่ระบาดของยาเสพติดลดลง เบิกจ่ายตามเป้าหมาย เป็นไปตามระเบียบ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</si>
</sst>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20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b/>
      <sz val="18"/>
      <color theme="0"/>
      <name val="Angsana New"/>
      <family val="1"/>
    </font>
    <font>
      <b/>
      <sz val="18"/>
      <color rgb="FF00B050"/>
      <name val="Angsana New"/>
      <family val="1"/>
    </font>
    <font>
      <u/>
      <sz val="16"/>
      <color theme="1"/>
      <name val="Angsana New"/>
      <family val="1"/>
    </font>
    <font>
      <u/>
      <sz val="14"/>
      <color theme="1"/>
      <name val="Angsana New"/>
      <family val="1"/>
    </font>
    <font>
      <u/>
      <sz val="12"/>
      <color theme="1"/>
      <name val="Angsana New"/>
      <family val="1"/>
    </font>
    <font>
      <u/>
      <sz val="13"/>
      <color theme="1"/>
      <name val="Angsana New"/>
      <family val="1"/>
    </font>
    <font>
      <b/>
      <sz val="12"/>
      <color theme="1"/>
      <name val="Angsana New"/>
      <family val="1"/>
    </font>
    <font>
      <b/>
      <u/>
      <sz val="12"/>
      <color theme="1"/>
      <name val="Angsana New"/>
      <family val="1"/>
    </font>
    <font>
      <sz val="14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1" applyFont="1" applyBorder="1" applyAlignment="1">
      <alignment horizontal="center"/>
    </xf>
    <xf numFmtId="164" fontId="6" fillId="0" borderId="1" xfId="1" applyFont="1" applyBorder="1"/>
    <xf numFmtId="164" fontId="6" fillId="0" borderId="10" xfId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164" fontId="8" fillId="2" borderId="13" xfId="1" applyFont="1" applyFill="1" applyBorder="1" applyAlignment="1">
      <alignment horizontal="center"/>
    </xf>
    <xf numFmtId="164" fontId="8" fillId="2" borderId="12" xfId="1" applyFont="1" applyFill="1" applyBorder="1" applyAlignment="1">
      <alignment horizontal="center"/>
    </xf>
    <xf numFmtId="164" fontId="8" fillId="2" borderId="12" xfId="1" applyFont="1" applyFill="1" applyBorder="1"/>
    <xf numFmtId="0" fontId="2" fillId="3" borderId="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8" fillId="0" borderId="13" xfId="1" applyFont="1" applyBorder="1" applyAlignment="1">
      <alignment horizontal="center"/>
    </xf>
    <xf numFmtId="164" fontId="8" fillId="0" borderId="12" xfId="1" applyFont="1" applyBorder="1" applyAlignment="1">
      <alignment horizontal="center"/>
    </xf>
    <xf numFmtId="164" fontId="8" fillId="0" borderId="12" xfId="1" applyFont="1" applyBorder="1"/>
    <xf numFmtId="0" fontId="6" fillId="0" borderId="0" xfId="0" applyFont="1"/>
    <xf numFmtId="164" fontId="8" fillId="0" borderId="12" xfId="1" applyFont="1" applyBorder="1" applyAlignment="1"/>
    <xf numFmtId="0" fontId="5" fillId="3" borderId="10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6" fillId="0" borderId="12" xfId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64" fontId="8" fillId="0" borderId="21" xfId="1" applyFont="1" applyBorder="1" applyAlignment="1">
      <alignment horizontal="center"/>
    </xf>
    <xf numFmtId="164" fontId="8" fillId="0" borderId="21" xfId="1" applyFont="1" applyBorder="1"/>
    <xf numFmtId="164" fontId="8" fillId="0" borderId="5" xfId="1" applyFont="1" applyBorder="1" applyAlignment="1">
      <alignment horizontal="center"/>
    </xf>
    <xf numFmtId="164" fontId="8" fillId="0" borderId="8" xfId="1" applyFont="1" applyBorder="1"/>
    <xf numFmtId="43" fontId="9" fillId="3" borderId="12" xfId="0" applyNumberFormat="1" applyFont="1" applyFill="1" applyBorder="1" applyAlignment="1">
      <alignment vertical="center"/>
    </xf>
    <xf numFmtId="2" fontId="9" fillId="3" borderId="14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4" fontId="8" fillId="0" borderId="0" xfId="1" applyFont="1" applyBorder="1" applyAlignment="1">
      <alignment horizontal="center"/>
    </xf>
    <xf numFmtId="164" fontId="8" fillId="0" borderId="0" xfId="1" applyFont="1" applyBorder="1"/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7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164" fontId="8" fillId="0" borderId="13" xfId="1" applyFont="1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164" fontId="8" fillId="0" borderId="12" xfId="1" applyFont="1" applyBorder="1" applyAlignment="1">
      <alignment vertical="center"/>
    </xf>
    <xf numFmtId="0" fontId="19" fillId="3" borderId="14" xfId="0" applyFont="1" applyFill="1" applyBorder="1" applyAlignment="1">
      <alignment horizontal="left" vertical="center" wrapText="1"/>
    </xf>
    <xf numFmtId="0" fontId="21" fillId="0" borderId="0" xfId="0" applyFont="1"/>
    <xf numFmtId="49" fontId="21" fillId="0" borderId="0" xfId="0" applyNumberFormat="1" applyFont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1" fillId="0" borderId="8" xfId="0" applyFont="1" applyBorder="1" applyAlignment="1">
      <alignment horizontal="left" vertical="center" wrapText="1" indent="2"/>
    </xf>
    <xf numFmtId="0" fontId="11" fillId="0" borderId="16" xfId="0" applyFont="1" applyBorder="1" applyAlignment="1">
      <alignment horizontal="left" vertical="center" wrapText="1" indent="2"/>
    </xf>
    <xf numFmtId="0" fontId="11" fillId="0" borderId="17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0" fillId="0" borderId="6" xfId="0" applyFont="1" applyBorder="1" applyAlignment="1">
      <alignment horizontal="left" vertical="center" wrapText="1" indent="2"/>
    </xf>
    <xf numFmtId="0" fontId="10" fillId="0" borderId="18" xfId="0" applyFont="1" applyBorder="1" applyAlignment="1">
      <alignment horizontal="left" vertical="center" wrapText="1" indent="2"/>
    </xf>
    <xf numFmtId="0" fontId="10" fillId="0" borderId="19" xfId="0" applyFont="1" applyBorder="1" applyAlignment="1">
      <alignment horizontal="left" vertical="center" wrapText="1" indent="2"/>
    </xf>
    <xf numFmtId="0" fontId="10" fillId="0" borderId="7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2"/>
    </xf>
    <xf numFmtId="0" fontId="12" fillId="0" borderId="8" xfId="0" applyFont="1" applyBorder="1" applyAlignment="1">
      <alignment horizontal="left" vertical="center" wrapText="1" indent="2"/>
    </xf>
    <xf numFmtId="0" fontId="12" fillId="0" borderId="16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horizontal="left" vertical="center" wrapText="1" indent="2"/>
    </xf>
    <xf numFmtId="164" fontId="6" fillId="0" borderId="1" xfId="1" applyFont="1" applyBorder="1" applyAlignment="1">
      <alignment horizontal="center"/>
    </xf>
    <xf numFmtId="43" fontId="9" fillId="3" borderId="13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64" fontId="8" fillId="0" borderId="5" xfId="1" applyFont="1" applyBorder="1" applyAlignment="1">
      <alignment horizontal="center"/>
    </xf>
    <xf numFmtId="164" fontId="8" fillId="0" borderId="6" xfId="1" applyFont="1" applyBorder="1" applyAlignment="1">
      <alignment horizontal="center"/>
    </xf>
    <xf numFmtId="164" fontId="8" fillId="0" borderId="13" xfId="1" applyFont="1" applyBorder="1" applyAlignment="1">
      <alignment horizontal="center"/>
    </xf>
    <xf numFmtId="164" fontId="8" fillId="0" borderId="14" xfId="1" applyFont="1" applyBorder="1" applyAlignment="1">
      <alignment horizontal="center"/>
    </xf>
    <xf numFmtId="164" fontId="6" fillId="0" borderId="10" xfId="1" applyFont="1" applyBorder="1" applyAlignment="1">
      <alignment horizontal="center"/>
    </xf>
    <xf numFmtId="164" fontId="6" fillId="0" borderId="9" xfId="1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vertical="center" wrapText="1" indent="2"/>
    </xf>
    <xf numFmtId="0" fontId="11" fillId="0" borderId="18" xfId="0" applyFont="1" applyBorder="1" applyAlignment="1">
      <alignment horizontal="left" vertical="center" wrapText="1" indent="2"/>
    </xf>
    <xf numFmtId="0" fontId="11" fillId="0" borderId="19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2"/>
    </xf>
    <xf numFmtId="0" fontId="11" fillId="0" borderId="23" xfId="0" applyFont="1" applyBorder="1" applyAlignment="1">
      <alignment horizontal="left" vertical="center" wrapText="1" indent="2"/>
    </xf>
    <xf numFmtId="0" fontId="9" fillId="3" borderId="13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10" fillId="0" borderId="22" xfId="0" applyFont="1" applyBorder="1" applyAlignment="1">
      <alignment horizontal="left" vertical="center" wrapText="1" indent="2"/>
    </xf>
    <xf numFmtId="0" fontId="10" fillId="0" borderId="23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2"/>
    </xf>
    <xf numFmtId="0" fontId="6" fillId="0" borderId="16" xfId="0" applyFont="1" applyBorder="1" applyAlignment="1">
      <alignment horizontal="left" vertical="center" wrapText="1" indent="2"/>
    </xf>
    <xf numFmtId="0" fontId="6" fillId="0" borderId="17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3"/>
    </xf>
    <xf numFmtId="0" fontId="10" fillId="0" borderId="16" xfId="0" applyFont="1" applyBorder="1" applyAlignment="1">
      <alignment horizontal="left" vertical="center" wrapText="1" indent="3"/>
    </xf>
    <xf numFmtId="0" fontId="10" fillId="0" borderId="17" xfId="0" applyFont="1" applyBorder="1" applyAlignment="1">
      <alignment horizontal="left" vertical="center" wrapText="1" indent="3"/>
    </xf>
    <xf numFmtId="164" fontId="6" fillId="0" borderId="10" xfId="1" applyFont="1" applyBorder="1" applyAlignment="1">
      <alignment horizontal="center" vertical="center"/>
    </xf>
    <xf numFmtId="164" fontId="6" fillId="0" borderId="9" xfId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6" fillId="0" borderId="19" xfId="0" applyFont="1" applyBorder="1" applyAlignment="1">
      <alignment horizontal="left" vertical="center" wrapText="1" indent="2"/>
    </xf>
    <xf numFmtId="0" fontId="6" fillId="0" borderId="24" xfId="0" applyFont="1" applyBorder="1" applyAlignment="1">
      <alignment horizontal="left" vertical="center" wrapText="1" indent="2"/>
    </xf>
    <xf numFmtId="0" fontId="6" fillId="0" borderId="23" xfId="0" applyFont="1" applyBorder="1" applyAlignment="1">
      <alignment horizontal="left" vertical="center" wrapText="1" indent="2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left" vertical="center" wrapText="1" indent="2"/>
    </xf>
    <xf numFmtId="0" fontId="6" fillId="0" borderId="18" xfId="0" applyFont="1" applyBorder="1" applyAlignment="1">
      <alignment horizontal="left" vertical="center" wrapText="1" indent="2"/>
    </xf>
    <xf numFmtId="0" fontId="6" fillId="0" borderId="22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10" fillId="0" borderId="16" xfId="0" applyFont="1" applyBorder="1" applyAlignment="1">
      <alignment horizontal="left" vertical="center" wrapText="1" indent="2"/>
    </xf>
    <xf numFmtId="0" fontId="10" fillId="0" borderId="17" xfId="0" applyFont="1" applyBorder="1" applyAlignment="1">
      <alignment horizontal="left" vertical="center" wrapText="1" indent="2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8" fillId="0" borderId="13" xfId="1" applyFont="1" applyBorder="1" applyAlignment="1">
      <alignment horizontal="center" vertical="center"/>
    </xf>
    <xf numFmtId="164" fontId="8" fillId="0" borderId="14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7" fillId="0" borderId="10" xfId="1" applyFont="1" applyBorder="1" applyAlignment="1">
      <alignment horizontal="center" vertical="center"/>
    </xf>
    <xf numFmtId="164" fontId="7" fillId="0" borderId="9" xfId="1" applyFont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8" fillId="2" borderId="13" xfId="1" applyFont="1" applyFill="1" applyBorder="1" applyAlignment="1">
      <alignment horizontal="center"/>
    </xf>
    <xf numFmtId="164" fontId="8" fillId="2" borderId="14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17972</xdr:colOff>
      <xdr:row>7</xdr:row>
      <xdr:rowOff>8986</xdr:rowOff>
    </xdr:from>
    <xdr:to>
      <xdr:col>2</xdr:col>
      <xdr:colOff>143774</xdr:colOff>
      <xdr:row>17</xdr:row>
      <xdr:rowOff>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43C34BEE-4713-7DE3-5ADA-7E8EC6F59923}"/>
            </a:ext>
          </a:extLst>
        </xdr:cNvPr>
        <xdr:cNvSpPr/>
      </xdr:nvSpPr>
      <xdr:spPr>
        <a:xfrm>
          <a:off x="2165590" y="2219505"/>
          <a:ext cx="125802" cy="2884457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26598</xdr:colOff>
      <xdr:row>7</xdr:row>
      <xdr:rowOff>26599</xdr:rowOff>
    </xdr:from>
    <xdr:to>
      <xdr:col>9</xdr:col>
      <xdr:colOff>152400</xdr:colOff>
      <xdr:row>17</xdr:row>
      <xdr:rowOff>17613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E4B6B29E-EF70-4DDA-AEFC-FD7116E1E39F}"/>
            </a:ext>
          </a:extLst>
        </xdr:cNvPr>
        <xdr:cNvSpPr/>
      </xdr:nvSpPr>
      <xdr:spPr>
        <a:xfrm>
          <a:off x="7853273" y="2237118"/>
          <a:ext cx="125802" cy="2884457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17972</xdr:colOff>
      <xdr:row>19</xdr:row>
      <xdr:rowOff>26958</xdr:rowOff>
    </xdr:from>
    <xdr:to>
      <xdr:col>2</xdr:col>
      <xdr:colOff>188703</xdr:colOff>
      <xdr:row>21</xdr:row>
      <xdr:rowOff>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9EF457BE-78F7-4307-AD9B-D83ED95CD9F5}"/>
            </a:ext>
          </a:extLst>
        </xdr:cNvPr>
        <xdr:cNvSpPr/>
      </xdr:nvSpPr>
      <xdr:spPr>
        <a:xfrm>
          <a:off x="2165590" y="5643114"/>
          <a:ext cx="170731" cy="139280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8626</xdr:colOff>
      <xdr:row>19</xdr:row>
      <xdr:rowOff>17613</xdr:rowOff>
    </xdr:from>
    <xdr:to>
      <xdr:col>9</xdr:col>
      <xdr:colOff>179357</xdr:colOff>
      <xdr:row>20</xdr:row>
      <xdr:rowOff>799382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E82E7AD7-D7A8-4E52-AFE4-BA2D89B2BCB4}"/>
            </a:ext>
          </a:extLst>
        </xdr:cNvPr>
        <xdr:cNvSpPr/>
      </xdr:nvSpPr>
      <xdr:spPr>
        <a:xfrm>
          <a:off x="7835301" y="5633769"/>
          <a:ext cx="170731" cy="139280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23</xdr:row>
      <xdr:rowOff>17612</xdr:rowOff>
    </xdr:from>
    <xdr:to>
      <xdr:col>2</xdr:col>
      <xdr:colOff>197329</xdr:colOff>
      <xdr:row>27</xdr:row>
      <xdr:rowOff>296533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DC711C2F-0E0C-4C41-9C4E-3072C05DFB3E}"/>
            </a:ext>
          </a:extLst>
        </xdr:cNvPr>
        <xdr:cNvSpPr/>
      </xdr:nvSpPr>
      <xdr:spPr>
        <a:xfrm>
          <a:off x="2147618" y="8015018"/>
          <a:ext cx="197329" cy="1752600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8626</xdr:colOff>
      <xdr:row>23</xdr:row>
      <xdr:rowOff>17252</xdr:rowOff>
    </xdr:from>
    <xdr:to>
      <xdr:col>9</xdr:col>
      <xdr:colOff>205955</xdr:colOff>
      <xdr:row>27</xdr:row>
      <xdr:rowOff>296173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576B51A6-3FDC-4EF4-BB5F-572BDB65E027}"/>
            </a:ext>
          </a:extLst>
        </xdr:cNvPr>
        <xdr:cNvSpPr/>
      </xdr:nvSpPr>
      <xdr:spPr>
        <a:xfrm>
          <a:off x="7835301" y="8014658"/>
          <a:ext cx="197329" cy="1752600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29</xdr:row>
      <xdr:rowOff>35225</xdr:rowOff>
    </xdr:from>
    <xdr:to>
      <xdr:col>2</xdr:col>
      <xdr:colOff>205955</xdr:colOff>
      <xdr:row>35</xdr:row>
      <xdr:rowOff>8986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48D3540C-E127-4378-9A72-380B8D270CF8}"/>
            </a:ext>
          </a:extLst>
        </xdr:cNvPr>
        <xdr:cNvSpPr/>
      </xdr:nvSpPr>
      <xdr:spPr>
        <a:xfrm>
          <a:off x="2147618" y="10153291"/>
          <a:ext cx="205955" cy="230109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8627</xdr:colOff>
      <xdr:row>29</xdr:row>
      <xdr:rowOff>16894</xdr:rowOff>
    </xdr:from>
    <xdr:to>
      <xdr:col>9</xdr:col>
      <xdr:colOff>214582</xdr:colOff>
      <xdr:row>34</xdr:row>
      <xdr:rowOff>296174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D17E929C-A1F9-47D3-9BEB-EE219135EDB2}"/>
            </a:ext>
          </a:extLst>
        </xdr:cNvPr>
        <xdr:cNvSpPr/>
      </xdr:nvSpPr>
      <xdr:spPr>
        <a:xfrm>
          <a:off x="7835302" y="10134960"/>
          <a:ext cx="205955" cy="230109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1743254</xdr:colOff>
      <xdr:row>39</xdr:row>
      <xdr:rowOff>16894</xdr:rowOff>
    </xdr:from>
    <xdr:to>
      <xdr:col>2</xdr:col>
      <xdr:colOff>223567</xdr:colOff>
      <xdr:row>42</xdr:row>
      <xdr:rowOff>17971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BF1D10D2-C4C8-41AD-AA07-FF905B5790A3}"/>
            </a:ext>
          </a:extLst>
        </xdr:cNvPr>
        <xdr:cNvSpPr/>
      </xdr:nvSpPr>
      <xdr:spPr>
        <a:xfrm>
          <a:off x="2129646" y="13693356"/>
          <a:ext cx="241539" cy="1942021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1068957</xdr:colOff>
      <xdr:row>39</xdr:row>
      <xdr:rowOff>7549</xdr:rowOff>
    </xdr:from>
    <xdr:to>
      <xdr:col>9</xdr:col>
      <xdr:colOff>223208</xdr:colOff>
      <xdr:row>42</xdr:row>
      <xdr:rowOff>8626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2C0CEC7F-8646-4301-A4D7-384854D352CF}"/>
            </a:ext>
          </a:extLst>
        </xdr:cNvPr>
        <xdr:cNvSpPr/>
      </xdr:nvSpPr>
      <xdr:spPr>
        <a:xfrm>
          <a:off x="7808344" y="13684011"/>
          <a:ext cx="241539" cy="1942021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8986</xdr:colOff>
      <xdr:row>43</xdr:row>
      <xdr:rowOff>7550</xdr:rowOff>
    </xdr:from>
    <xdr:to>
      <xdr:col>2</xdr:col>
      <xdr:colOff>241179</xdr:colOff>
      <xdr:row>46</xdr:row>
      <xdr:rowOff>0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FA3DE599-C2CD-4191-AE36-19BB33A6E364}"/>
            </a:ext>
          </a:extLst>
        </xdr:cNvPr>
        <xdr:cNvSpPr/>
      </xdr:nvSpPr>
      <xdr:spPr>
        <a:xfrm>
          <a:off x="2156604" y="15966418"/>
          <a:ext cx="232193" cy="1466130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1060331</xdr:colOff>
      <xdr:row>42</xdr:row>
      <xdr:rowOff>339665</xdr:rowOff>
    </xdr:from>
    <xdr:to>
      <xdr:col>9</xdr:col>
      <xdr:colOff>213863</xdr:colOff>
      <xdr:row>45</xdr:row>
      <xdr:rowOff>422334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E9EBB641-93BF-42A2-8623-E8FCD223844B}"/>
            </a:ext>
          </a:extLst>
        </xdr:cNvPr>
        <xdr:cNvSpPr/>
      </xdr:nvSpPr>
      <xdr:spPr>
        <a:xfrm>
          <a:off x="7799718" y="15786340"/>
          <a:ext cx="240820" cy="1502433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1752240</xdr:colOff>
      <xdr:row>47</xdr:row>
      <xdr:rowOff>26957</xdr:rowOff>
    </xdr:from>
    <xdr:to>
      <xdr:col>2</xdr:col>
      <xdr:colOff>240820</xdr:colOff>
      <xdr:row>50</xdr:row>
      <xdr:rowOff>8986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1892EA01-6721-411D-86BB-10BDE18247B7}"/>
            </a:ext>
          </a:extLst>
        </xdr:cNvPr>
        <xdr:cNvSpPr/>
      </xdr:nvSpPr>
      <xdr:spPr>
        <a:xfrm>
          <a:off x="2138632" y="19319575"/>
          <a:ext cx="249806" cy="122207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1051344</xdr:colOff>
      <xdr:row>47</xdr:row>
      <xdr:rowOff>17611</xdr:rowOff>
    </xdr:from>
    <xdr:to>
      <xdr:col>9</xdr:col>
      <xdr:colOff>240460</xdr:colOff>
      <xdr:row>49</xdr:row>
      <xdr:rowOff>530165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DF74C4AE-73FE-443B-8551-E24DBF6F164A}"/>
            </a:ext>
          </a:extLst>
        </xdr:cNvPr>
        <xdr:cNvSpPr/>
      </xdr:nvSpPr>
      <xdr:spPr>
        <a:xfrm>
          <a:off x="7790731" y="19310229"/>
          <a:ext cx="276404" cy="1500997"/>
        </a:xfrm>
        <a:prstGeom prst="rightBrace">
          <a:avLst>
            <a:gd name="adj1" fmla="val 8333"/>
            <a:gd name="adj2" fmla="val 51197"/>
          </a:avLst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1716297</xdr:colOff>
      <xdr:row>51</xdr:row>
      <xdr:rowOff>8627</xdr:rowOff>
    </xdr:from>
    <xdr:to>
      <xdr:col>2</xdr:col>
      <xdr:colOff>249446</xdr:colOff>
      <xdr:row>56</xdr:row>
      <xdr:rowOff>287547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479BE22E-C49C-4BE8-B47D-D31FCFF3B752}"/>
            </a:ext>
          </a:extLst>
        </xdr:cNvPr>
        <xdr:cNvSpPr/>
      </xdr:nvSpPr>
      <xdr:spPr>
        <a:xfrm>
          <a:off x="2102689" y="21233202"/>
          <a:ext cx="294375" cy="176158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1059971</xdr:colOff>
      <xdr:row>51</xdr:row>
      <xdr:rowOff>8268</xdr:rowOff>
    </xdr:from>
    <xdr:to>
      <xdr:col>9</xdr:col>
      <xdr:colOff>267058</xdr:colOff>
      <xdr:row>56</xdr:row>
      <xdr:rowOff>287188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D9B5C99B-6FB6-40C2-99DC-EF63A29F098E}"/>
            </a:ext>
          </a:extLst>
        </xdr:cNvPr>
        <xdr:cNvSpPr/>
      </xdr:nvSpPr>
      <xdr:spPr>
        <a:xfrm>
          <a:off x="7799358" y="21232843"/>
          <a:ext cx="294375" cy="1761586"/>
        </a:xfrm>
        <a:prstGeom prst="rightBrace">
          <a:avLst/>
        </a:prstGeom>
        <a:ln w="1905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457917</xdr:colOff>
      <xdr:row>58</xdr:row>
      <xdr:rowOff>107832</xdr:rowOff>
    </xdr:from>
    <xdr:to>
      <xdr:col>8</xdr:col>
      <xdr:colOff>898584</xdr:colOff>
      <xdr:row>60</xdr:row>
      <xdr:rowOff>26584</xdr:rowOff>
    </xdr:to>
    <xdr:pic>
      <xdr:nvPicPr>
        <xdr:cNvPr id="23" name="รูปภาพ 4">
          <a:extLst>
            <a:ext uri="{FF2B5EF4-FFF2-40B4-BE49-F238E27FC236}">
              <a16:creationId xmlns:a16="http://schemas.microsoft.com/office/drawing/2014/main" id="{484B4FB6-45B7-461B-886C-9F9363975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9592" y="23857431"/>
          <a:ext cx="1258379" cy="403988"/>
        </a:xfrm>
        <a:prstGeom prst="rect">
          <a:avLst/>
        </a:prstGeom>
      </xdr:spPr>
    </xdr:pic>
    <xdr:clientData/>
  </xdr:twoCellAnchor>
  <xdr:oneCellAnchor>
    <xdr:from>
      <xdr:col>1</xdr:col>
      <xdr:colOff>736839</xdr:colOff>
      <xdr:row>59</xdr:row>
      <xdr:rowOff>17971</xdr:rowOff>
    </xdr:from>
    <xdr:ext cx="467265" cy="286342"/>
    <xdr:pic>
      <xdr:nvPicPr>
        <xdr:cNvPr id="24" name="รูปภาพ 2">
          <a:extLst>
            <a:ext uri="{FF2B5EF4-FFF2-40B4-BE49-F238E27FC236}">
              <a16:creationId xmlns:a16="http://schemas.microsoft.com/office/drawing/2014/main" id="{702A0D7B-D021-4C75-A647-32EC1A655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2" t="38305" r="21965" b="31581"/>
        <a:stretch/>
      </xdr:blipFill>
      <xdr:spPr bwMode="auto">
        <a:xfrm>
          <a:off x="1123231" y="23767570"/>
          <a:ext cx="467265" cy="2863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DA38-32D7-4623-808B-0D51BB6886D5}">
  <sheetPr>
    <tabColor rgb="FF002060"/>
  </sheetPr>
  <dimension ref="A1:J62"/>
  <sheetViews>
    <sheetView tabSelected="1" view="pageBreakPreview" topLeftCell="A52" zoomScale="106" zoomScaleNormal="98" zoomScaleSheetLayoutView="106" workbookViewId="0">
      <selection activeCell="J44" sqref="J44:J46"/>
    </sheetView>
  </sheetViews>
  <sheetFormatPr defaultRowHeight="16.5"/>
  <cols>
    <col min="1" max="1" width="5.85546875" style="1" customWidth="1"/>
    <col min="2" max="2" width="26.42578125" style="1" customWidth="1"/>
    <col min="3" max="3" width="17.7109375" style="1" customWidth="1"/>
    <col min="4" max="4" width="2.42578125" style="1" customWidth="1"/>
    <col min="5" max="5" width="11.7109375" style="1" customWidth="1"/>
    <col min="6" max="6" width="6.140625" style="1" customWidth="1"/>
    <col min="7" max="7" width="18.5703125" style="1" bestFit="1" customWidth="1"/>
    <col min="8" max="8" width="12.28515625" style="1" customWidth="1"/>
    <col min="9" max="9" width="16.28515625" style="1" bestFit="1" customWidth="1"/>
    <col min="10" max="10" width="23.140625" style="1" customWidth="1"/>
    <col min="11" max="16384" width="9.140625" style="1"/>
  </cols>
  <sheetData>
    <row r="1" spans="1:10" ht="26.25">
      <c r="A1" s="134" t="s">
        <v>49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ht="26.25">
      <c r="A2" s="135" t="s">
        <v>35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6.25">
      <c r="A3" s="135" t="s">
        <v>72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26.25">
      <c r="A4" s="136" t="s">
        <v>56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0" ht="23.25" customHeight="1">
      <c r="A5" s="137" t="s">
        <v>0</v>
      </c>
      <c r="B5" s="137" t="s">
        <v>7</v>
      </c>
      <c r="C5" s="139" t="s">
        <v>2</v>
      </c>
      <c r="D5" s="140"/>
      <c r="E5" s="139" t="s">
        <v>3</v>
      </c>
      <c r="F5" s="140"/>
      <c r="G5" s="143" t="s">
        <v>4</v>
      </c>
      <c r="H5" s="143"/>
      <c r="I5" s="143" t="s">
        <v>34</v>
      </c>
      <c r="J5" s="144" t="s">
        <v>6</v>
      </c>
    </row>
    <row r="6" spans="1:10" ht="21" customHeight="1">
      <c r="A6" s="138"/>
      <c r="B6" s="138"/>
      <c r="C6" s="141"/>
      <c r="D6" s="142"/>
      <c r="E6" s="141"/>
      <c r="F6" s="142"/>
      <c r="G6" s="3" t="s">
        <v>36</v>
      </c>
      <c r="H6" s="2" t="s">
        <v>5</v>
      </c>
      <c r="I6" s="143"/>
      <c r="J6" s="145"/>
    </row>
    <row r="7" spans="1:10" ht="24.75" customHeight="1">
      <c r="A7" s="4" t="s">
        <v>37</v>
      </c>
      <c r="B7" s="5"/>
      <c r="C7" s="5"/>
      <c r="D7" s="5"/>
      <c r="E7" s="5"/>
      <c r="F7" s="5"/>
      <c r="G7" s="5"/>
      <c r="H7" s="5"/>
      <c r="I7" s="5"/>
      <c r="J7" s="6"/>
    </row>
    <row r="8" spans="1:10" ht="23.25" customHeight="1">
      <c r="A8" s="7">
        <v>1</v>
      </c>
      <c r="B8" s="8" t="s">
        <v>8</v>
      </c>
      <c r="C8" s="119" t="s">
        <v>50</v>
      </c>
      <c r="D8" s="111"/>
      <c r="E8" s="79">
        <v>528000</v>
      </c>
      <c r="F8" s="79"/>
      <c r="G8" s="9">
        <v>457375.56</v>
      </c>
      <c r="H8" s="9">
        <f>G8*100/E8</f>
        <v>86.624159090909089</v>
      </c>
      <c r="I8" s="10">
        <f>E8-G8</f>
        <v>70624.44</v>
      </c>
      <c r="J8" s="102" t="s">
        <v>57</v>
      </c>
    </row>
    <row r="9" spans="1:10" ht="23.25">
      <c r="A9" s="7">
        <v>2</v>
      </c>
      <c r="B9" s="8" t="s">
        <v>9</v>
      </c>
      <c r="C9" s="120"/>
      <c r="D9" s="113"/>
      <c r="E9" s="79">
        <v>52000</v>
      </c>
      <c r="F9" s="79"/>
      <c r="G9" s="9">
        <v>51600</v>
      </c>
      <c r="H9" s="9">
        <f t="shared" ref="H9:H17" si="0">G9*100/E9</f>
        <v>99.230769230769226</v>
      </c>
      <c r="I9" s="10">
        <f t="shared" ref="I9:I17" si="1">E9-G9</f>
        <v>400</v>
      </c>
      <c r="J9" s="103"/>
    </row>
    <row r="10" spans="1:10" ht="23.25">
      <c r="A10" s="7">
        <v>3</v>
      </c>
      <c r="B10" s="8" t="s">
        <v>10</v>
      </c>
      <c r="C10" s="120"/>
      <c r="D10" s="113"/>
      <c r="E10" s="79">
        <v>10500</v>
      </c>
      <c r="F10" s="79"/>
      <c r="G10" s="9">
        <v>5100</v>
      </c>
      <c r="H10" s="9">
        <f t="shared" si="0"/>
        <v>48.571428571428569</v>
      </c>
      <c r="I10" s="10">
        <f t="shared" si="1"/>
        <v>5400</v>
      </c>
      <c r="J10" s="103"/>
    </row>
    <row r="11" spans="1:10" ht="21" customHeight="1">
      <c r="A11" s="7">
        <v>4</v>
      </c>
      <c r="B11" s="8" t="s">
        <v>16</v>
      </c>
      <c r="C11" s="120"/>
      <c r="D11" s="113"/>
      <c r="E11" s="79">
        <v>23300</v>
      </c>
      <c r="F11" s="79"/>
      <c r="G11" s="9">
        <v>23000</v>
      </c>
      <c r="H11" s="9">
        <f t="shared" si="0"/>
        <v>98.712446351931334</v>
      </c>
      <c r="I11" s="10">
        <f t="shared" si="1"/>
        <v>300</v>
      </c>
      <c r="J11" s="103"/>
    </row>
    <row r="12" spans="1:10" ht="23.25">
      <c r="A12" s="7">
        <v>5</v>
      </c>
      <c r="B12" s="8" t="s">
        <v>11</v>
      </c>
      <c r="C12" s="120"/>
      <c r="D12" s="113"/>
      <c r="E12" s="86">
        <v>4100</v>
      </c>
      <c r="F12" s="87"/>
      <c r="G12" s="11">
        <v>4100</v>
      </c>
      <c r="H12" s="9">
        <f t="shared" si="0"/>
        <v>100</v>
      </c>
      <c r="I12" s="10">
        <f t="shared" si="1"/>
        <v>0</v>
      </c>
      <c r="J12" s="103"/>
    </row>
    <row r="13" spans="1:10" ht="23.25">
      <c r="A13" s="7">
        <v>6</v>
      </c>
      <c r="B13" s="12" t="s">
        <v>14</v>
      </c>
      <c r="C13" s="120"/>
      <c r="D13" s="113"/>
      <c r="E13" s="86">
        <v>701000</v>
      </c>
      <c r="F13" s="87"/>
      <c r="G13" s="11">
        <v>595300</v>
      </c>
      <c r="H13" s="9">
        <f t="shared" si="0"/>
        <v>84.921540656205423</v>
      </c>
      <c r="I13" s="10">
        <f t="shared" si="1"/>
        <v>105700</v>
      </c>
      <c r="J13" s="103"/>
    </row>
    <row r="14" spans="1:10" ht="21" customHeight="1">
      <c r="A14" s="7">
        <v>7</v>
      </c>
      <c r="B14" s="8" t="s">
        <v>12</v>
      </c>
      <c r="C14" s="120"/>
      <c r="D14" s="113"/>
      <c r="E14" s="132">
        <v>3000</v>
      </c>
      <c r="F14" s="133"/>
      <c r="G14" s="11">
        <v>3000</v>
      </c>
      <c r="H14" s="9">
        <f t="shared" si="0"/>
        <v>100</v>
      </c>
      <c r="I14" s="10">
        <f t="shared" si="1"/>
        <v>0</v>
      </c>
      <c r="J14" s="103"/>
    </row>
    <row r="15" spans="1:10" ht="23.25">
      <c r="A15" s="13">
        <v>8</v>
      </c>
      <c r="B15" s="8" t="s">
        <v>15</v>
      </c>
      <c r="C15" s="120"/>
      <c r="D15" s="113"/>
      <c r="E15" s="86">
        <v>10500</v>
      </c>
      <c r="F15" s="87"/>
      <c r="G15" s="11">
        <v>10500</v>
      </c>
      <c r="H15" s="9">
        <f t="shared" si="0"/>
        <v>100</v>
      </c>
      <c r="I15" s="10">
        <f t="shared" si="1"/>
        <v>0</v>
      </c>
      <c r="J15" s="103"/>
    </row>
    <row r="16" spans="1:10" ht="21" customHeight="1">
      <c r="A16" s="13">
        <v>9</v>
      </c>
      <c r="B16" s="8" t="s">
        <v>13</v>
      </c>
      <c r="C16" s="120"/>
      <c r="D16" s="113"/>
      <c r="E16" s="86">
        <v>30000</v>
      </c>
      <c r="F16" s="87"/>
      <c r="G16" s="11">
        <v>29897.75</v>
      </c>
      <c r="H16" s="9">
        <f t="shared" si="0"/>
        <v>99.659166666666664</v>
      </c>
      <c r="I16" s="10">
        <f t="shared" si="1"/>
        <v>102.25</v>
      </c>
      <c r="J16" s="103"/>
    </row>
    <row r="17" spans="1:10" ht="24" thickBot="1">
      <c r="A17" s="61" t="s">
        <v>1</v>
      </c>
      <c r="B17" s="62"/>
      <c r="C17" s="121"/>
      <c r="D17" s="115"/>
      <c r="E17" s="146">
        <f>SUM(E8:F16)</f>
        <v>1362400</v>
      </c>
      <c r="F17" s="147"/>
      <c r="G17" s="14">
        <f>SUM(G8:G16)</f>
        <v>1179873.31</v>
      </c>
      <c r="H17" s="15">
        <f t="shared" si="0"/>
        <v>86.602562389900172</v>
      </c>
      <c r="I17" s="16">
        <f t="shared" si="1"/>
        <v>182526.68999999994</v>
      </c>
      <c r="J17" s="104"/>
    </row>
    <row r="18" spans="1:10" ht="18.75" customHeight="1" thickTop="1">
      <c r="A18" s="17" t="s">
        <v>38</v>
      </c>
      <c r="B18" s="18"/>
      <c r="C18" s="18"/>
      <c r="D18" s="18"/>
      <c r="E18" s="18"/>
      <c r="F18" s="18"/>
      <c r="G18" s="18"/>
      <c r="H18" s="18"/>
      <c r="I18" s="18"/>
      <c r="J18" s="19"/>
    </row>
    <row r="19" spans="1:10" ht="21" customHeight="1">
      <c r="A19" s="125" t="s">
        <v>46</v>
      </c>
      <c r="B19" s="126"/>
      <c r="C19" s="126"/>
      <c r="D19" s="126"/>
      <c r="E19" s="126"/>
      <c r="F19" s="126"/>
      <c r="G19" s="126"/>
      <c r="H19" s="126"/>
      <c r="I19" s="126"/>
      <c r="J19" s="127"/>
    </row>
    <row r="20" spans="1:10" ht="48" customHeight="1">
      <c r="A20" s="45">
        <v>1</v>
      </c>
      <c r="B20" s="46" t="s">
        <v>17</v>
      </c>
      <c r="C20" s="110" t="s">
        <v>51</v>
      </c>
      <c r="D20" s="111"/>
      <c r="E20" s="96">
        <v>43800</v>
      </c>
      <c r="F20" s="96"/>
      <c r="G20" s="47">
        <v>39460</v>
      </c>
      <c r="H20" s="47">
        <f>G20*100/E20</f>
        <v>90.091324200913249</v>
      </c>
      <c r="I20" s="48">
        <f>E20-G20</f>
        <v>4340</v>
      </c>
      <c r="J20" s="102" t="s">
        <v>58</v>
      </c>
    </row>
    <row r="21" spans="1:10" ht="63.75" customHeight="1" thickBot="1">
      <c r="A21" s="130" t="s">
        <v>1</v>
      </c>
      <c r="B21" s="131"/>
      <c r="C21" s="114"/>
      <c r="D21" s="115"/>
      <c r="E21" s="128">
        <f>SUM(E20)</f>
        <v>43800</v>
      </c>
      <c r="F21" s="129"/>
      <c r="G21" s="55">
        <f>SUM(G20:G20)</f>
        <v>39460</v>
      </c>
      <c r="H21" s="56">
        <f>G21*100/E21</f>
        <v>90.091324200913249</v>
      </c>
      <c r="I21" s="57">
        <f>E21-G21</f>
        <v>4340</v>
      </c>
      <c r="J21" s="104"/>
    </row>
    <row r="22" spans="1:10" ht="48.75" customHeight="1" thickTop="1">
      <c r="A22" s="40"/>
      <c r="B22" s="29"/>
      <c r="C22" s="51"/>
      <c r="D22" s="51"/>
      <c r="E22" s="30"/>
      <c r="F22" s="30"/>
      <c r="G22" s="30"/>
      <c r="H22" s="30"/>
      <c r="I22" s="31"/>
      <c r="J22" s="51"/>
    </row>
    <row r="23" spans="1:10" ht="27" customHeight="1">
      <c r="A23" s="97" t="s">
        <v>39</v>
      </c>
      <c r="B23" s="98"/>
      <c r="C23" s="98"/>
      <c r="D23" s="98"/>
      <c r="E23" s="98"/>
      <c r="F23" s="98"/>
      <c r="G23" s="98"/>
      <c r="H23" s="98"/>
      <c r="I23" s="98"/>
      <c r="J23" s="99"/>
    </row>
    <row r="24" spans="1:10" ht="29.25" customHeight="1">
      <c r="A24" s="7">
        <v>1</v>
      </c>
      <c r="B24" s="8" t="s">
        <v>18</v>
      </c>
      <c r="C24" s="119" t="s">
        <v>42</v>
      </c>
      <c r="D24" s="111"/>
      <c r="E24" s="79">
        <v>6000</v>
      </c>
      <c r="F24" s="79"/>
      <c r="G24" s="9">
        <v>6000</v>
      </c>
      <c r="H24" s="9">
        <f>G24*100/E24</f>
        <v>100</v>
      </c>
      <c r="I24" s="10">
        <f>E24-G24</f>
        <v>0</v>
      </c>
      <c r="J24" s="122" t="s">
        <v>59</v>
      </c>
    </row>
    <row r="25" spans="1:10" ht="29.25" customHeight="1">
      <c r="A25" s="7">
        <v>2</v>
      </c>
      <c r="B25" s="8" t="s">
        <v>19</v>
      </c>
      <c r="C25" s="120"/>
      <c r="D25" s="113"/>
      <c r="E25" s="79">
        <v>16800</v>
      </c>
      <c r="F25" s="79"/>
      <c r="G25" s="9">
        <v>16800</v>
      </c>
      <c r="H25" s="9">
        <f t="shared" ref="H25:H28" si="2">G25*100/E25</f>
        <v>100</v>
      </c>
      <c r="I25" s="10">
        <f t="shared" ref="I25:I28" si="3">E25-G25</f>
        <v>0</v>
      </c>
      <c r="J25" s="123"/>
    </row>
    <row r="26" spans="1:10" ht="29.25" customHeight="1">
      <c r="A26" s="7">
        <v>3</v>
      </c>
      <c r="B26" s="8" t="s">
        <v>20</v>
      </c>
      <c r="C26" s="120"/>
      <c r="D26" s="113"/>
      <c r="E26" s="79">
        <v>6000</v>
      </c>
      <c r="F26" s="79"/>
      <c r="G26" s="9">
        <v>0</v>
      </c>
      <c r="H26" s="9">
        <f t="shared" si="2"/>
        <v>0</v>
      </c>
      <c r="I26" s="10">
        <f t="shared" si="3"/>
        <v>6000</v>
      </c>
      <c r="J26" s="123"/>
    </row>
    <row r="27" spans="1:10" ht="29.25" customHeight="1">
      <c r="A27" s="7">
        <v>4</v>
      </c>
      <c r="B27" s="8" t="s">
        <v>14</v>
      </c>
      <c r="C27" s="120"/>
      <c r="D27" s="113"/>
      <c r="E27" s="79">
        <v>10500</v>
      </c>
      <c r="F27" s="79"/>
      <c r="G27" s="9">
        <v>8000</v>
      </c>
      <c r="H27" s="9">
        <f t="shared" si="2"/>
        <v>76.19047619047619</v>
      </c>
      <c r="I27" s="10">
        <f t="shared" si="3"/>
        <v>2500</v>
      </c>
      <c r="J27" s="123"/>
    </row>
    <row r="28" spans="1:10" ht="24" thickBot="1">
      <c r="A28" s="65" t="s">
        <v>1</v>
      </c>
      <c r="B28" s="66"/>
      <c r="C28" s="121"/>
      <c r="D28" s="115"/>
      <c r="E28" s="84">
        <f>SUM(E24:F27)</f>
        <v>39300</v>
      </c>
      <c r="F28" s="85"/>
      <c r="G28" s="20">
        <f>SUM(G24:G27)</f>
        <v>30800</v>
      </c>
      <c r="H28" s="21">
        <f t="shared" si="2"/>
        <v>78.371501272264638</v>
      </c>
      <c r="I28" s="22">
        <f t="shared" si="3"/>
        <v>8500</v>
      </c>
      <c r="J28" s="124"/>
    </row>
    <row r="29" spans="1:10" ht="27" thickTop="1">
      <c r="A29" s="116" t="s">
        <v>40</v>
      </c>
      <c r="B29" s="117"/>
      <c r="C29" s="117"/>
      <c r="D29" s="117"/>
      <c r="E29" s="117"/>
      <c r="F29" s="117"/>
      <c r="G29" s="117"/>
      <c r="H29" s="117"/>
      <c r="I29" s="117"/>
      <c r="J29" s="118"/>
    </row>
    <row r="30" spans="1:10" ht="31.5" customHeight="1">
      <c r="A30" s="7">
        <v>1</v>
      </c>
      <c r="B30" s="8" t="s">
        <v>22</v>
      </c>
      <c r="C30" s="110" t="s">
        <v>52</v>
      </c>
      <c r="D30" s="111"/>
      <c r="E30" s="79">
        <v>12700</v>
      </c>
      <c r="F30" s="79"/>
      <c r="G30" s="9">
        <v>10000</v>
      </c>
      <c r="H30" s="9">
        <f>G30*100/E30</f>
        <v>78.740157480314963</v>
      </c>
      <c r="I30" s="10">
        <f>E30-G30</f>
        <v>2700</v>
      </c>
      <c r="J30" s="102" t="s">
        <v>60</v>
      </c>
    </row>
    <row r="31" spans="1:10" ht="31.5" customHeight="1">
      <c r="A31" s="7">
        <v>2</v>
      </c>
      <c r="B31" s="8" t="s">
        <v>23</v>
      </c>
      <c r="C31" s="112"/>
      <c r="D31" s="113"/>
      <c r="E31" s="79">
        <v>100</v>
      </c>
      <c r="F31" s="79"/>
      <c r="G31" s="9">
        <v>0</v>
      </c>
      <c r="H31" s="9">
        <f t="shared" ref="H31:H35" si="4">G31*100/E31</f>
        <v>0</v>
      </c>
      <c r="I31" s="10">
        <f t="shared" ref="I31:I35" si="5">E31-G31</f>
        <v>100</v>
      </c>
      <c r="J31" s="103"/>
    </row>
    <row r="32" spans="1:10" ht="31.5" customHeight="1">
      <c r="A32" s="7">
        <v>3</v>
      </c>
      <c r="B32" s="8" t="s">
        <v>24</v>
      </c>
      <c r="C32" s="112"/>
      <c r="D32" s="113"/>
      <c r="E32" s="79">
        <v>1800</v>
      </c>
      <c r="F32" s="79"/>
      <c r="G32" s="9">
        <v>0</v>
      </c>
      <c r="H32" s="9">
        <f t="shared" si="4"/>
        <v>0</v>
      </c>
      <c r="I32" s="10">
        <f t="shared" si="5"/>
        <v>1800</v>
      </c>
      <c r="J32" s="103"/>
    </row>
    <row r="33" spans="1:10" s="23" customFormat="1" ht="31.5" customHeight="1">
      <c r="A33" s="7">
        <v>4</v>
      </c>
      <c r="B33" s="8" t="s">
        <v>25</v>
      </c>
      <c r="C33" s="112"/>
      <c r="D33" s="113"/>
      <c r="E33" s="79">
        <v>14550</v>
      </c>
      <c r="F33" s="79"/>
      <c r="G33" s="9">
        <v>5800</v>
      </c>
      <c r="H33" s="9">
        <f t="shared" si="4"/>
        <v>39.862542955326461</v>
      </c>
      <c r="I33" s="10">
        <f t="shared" si="5"/>
        <v>8750</v>
      </c>
      <c r="J33" s="103"/>
    </row>
    <row r="34" spans="1:10" ht="31.5" customHeight="1">
      <c r="A34" s="7">
        <v>5</v>
      </c>
      <c r="B34" s="8" t="s">
        <v>26</v>
      </c>
      <c r="C34" s="112"/>
      <c r="D34" s="113"/>
      <c r="E34" s="86">
        <v>900</v>
      </c>
      <c r="F34" s="87"/>
      <c r="G34" s="11">
        <v>0</v>
      </c>
      <c r="H34" s="9">
        <f t="shared" si="4"/>
        <v>0</v>
      </c>
      <c r="I34" s="10">
        <f t="shared" si="5"/>
        <v>900</v>
      </c>
      <c r="J34" s="103"/>
    </row>
    <row r="35" spans="1:10" ht="24" thickBot="1">
      <c r="A35" s="65" t="s">
        <v>1</v>
      </c>
      <c r="B35" s="66"/>
      <c r="C35" s="114"/>
      <c r="D35" s="115"/>
      <c r="E35" s="84">
        <f>SUM(E30:F34)</f>
        <v>30050</v>
      </c>
      <c r="F35" s="85"/>
      <c r="G35" s="20">
        <f>SUM(G30:G34)</f>
        <v>15800</v>
      </c>
      <c r="H35" s="21">
        <f t="shared" si="4"/>
        <v>52.57903494176373</v>
      </c>
      <c r="I35" s="22">
        <f t="shared" si="5"/>
        <v>14250</v>
      </c>
      <c r="J35" s="104"/>
    </row>
    <row r="36" spans="1:10" ht="24" thickTop="1">
      <c r="A36" s="40"/>
      <c r="B36" s="29"/>
      <c r="C36" s="51"/>
      <c r="D36" s="51"/>
      <c r="E36" s="30"/>
      <c r="F36" s="30"/>
      <c r="G36" s="30"/>
      <c r="H36" s="30"/>
      <c r="I36" s="31"/>
      <c r="J36" s="51"/>
    </row>
    <row r="37" spans="1:10" ht="23.25">
      <c r="A37" s="41"/>
      <c r="B37" s="37"/>
      <c r="C37" s="50"/>
      <c r="D37" s="50"/>
      <c r="E37" s="38"/>
      <c r="F37" s="38"/>
      <c r="G37" s="38"/>
      <c r="H37" s="38"/>
      <c r="I37" s="39"/>
      <c r="J37" s="50"/>
    </row>
    <row r="38" spans="1:10" ht="23.25">
      <c r="A38" s="41"/>
      <c r="B38" s="37"/>
      <c r="C38" s="50"/>
      <c r="D38" s="50"/>
      <c r="E38" s="38"/>
      <c r="F38" s="38"/>
      <c r="G38" s="38"/>
      <c r="H38" s="38"/>
      <c r="I38" s="39"/>
      <c r="J38" s="50"/>
    </row>
    <row r="39" spans="1:10" ht="26.25">
      <c r="A39" s="97" t="s">
        <v>44</v>
      </c>
      <c r="B39" s="98"/>
      <c r="C39" s="98"/>
      <c r="D39" s="98"/>
      <c r="E39" s="98"/>
      <c r="F39" s="98"/>
      <c r="G39" s="98"/>
      <c r="H39" s="98"/>
      <c r="I39" s="98"/>
      <c r="J39" s="99"/>
    </row>
    <row r="40" spans="1:10" s="49" customFormat="1" ht="54" customHeight="1">
      <c r="A40" s="45">
        <v>1</v>
      </c>
      <c r="B40" s="46" t="s">
        <v>27</v>
      </c>
      <c r="C40" s="70" t="s">
        <v>74</v>
      </c>
      <c r="D40" s="71"/>
      <c r="E40" s="108">
        <v>2500</v>
      </c>
      <c r="F40" s="109"/>
      <c r="G40" s="47">
        <v>2500</v>
      </c>
      <c r="H40" s="47">
        <f>G40*100/E40</f>
        <v>100</v>
      </c>
      <c r="I40" s="48">
        <f>E40-G40</f>
        <v>0</v>
      </c>
      <c r="J40" s="122" t="s">
        <v>73</v>
      </c>
    </row>
    <row r="41" spans="1:10" s="49" customFormat="1" ht="54" customHeight="1">
      <c r="A41" s="45">
        <v>2</v>
      </c>
      <c r="B41" s="46" t="s">
        <v>28</v>
      </c>
      <c r="C41" s="72"/>
      <c r="D41" s="73"/>
      <c r="E41" s="108">
        <v>6500</v>
      </c>
      <c r="F41" s="109"/>
      <c r="G41" s="47">
        <v>6500</v>
      </c>
      <c r="H41" s="48">
        <f>G41*100/E41</f>
        <v>100</v>
      </c>
      <c r="I41" s="48">
        <f>E41-G41</f>
        <v>0</v>
      </c>
      <c r="J41" s="123"/>
    </row>
    <row r="42" spans="1:10" ht="31.5" customHeight="1" thickBot="1">
      <c r="A42" s="65" t="s">
        <v>1</v>
      </c>
      <c r="B42" s="66"/>
      <c r="C42" s="100"/>
      <c r="D42" s="101"/>
      <c r="E42" s="84">
        <f>SUM(E40:F41)</f>
        <v>9000</v>
      </c>
      <c r="F42" s="85"/>
      <c r="G42" s="20">
        <f>SUM(G40:G41)</f>
        <v>9000</v>
      </c>
      <c r="H42" s="24">
        <f>G42*100/E42</f>
        <v>100</v>
      </c>
      <c r="I42" s="22">
        <f>E42-G42</f>
        <v>0</v>
      </c>
      <c r="J42" s="124"/>
    </row>
    <row r="43" spans="1:10" ht="27" thickTop="1">
      <c r="A43" s="25" t="s">
        <v>47</v>
      </c>
      <c r="B43" s="26"/>
      <c r="C43" s="26"/>
      <c r="D43" s="26"/>
      <c r="E43" s="26"/>
      <c r="F43" s="26"/>
      <c r="G43" s="26"/>
      <c r="H43" s="26"/>
      <c r="I43" s="26"/>
      <c r="J43" s="27"/>
    </row>
    <row r="44" spans="1:10" s="49" customFormat="1" ht="45.75" customHeight="1">
      <c r="A44" s="45">
        <v>1</v>
      </c>
      <c r="B44" s="46" t="s">
        <v>29</v>
      </c>
      <c r="C44" s="70" t="s">
        <v>53</v>
      </c>
      <c r="D44" s="71"/>
      <c r="E44" s="96">
        <v>30000</v>
      </c>
      <c r="F44" s="96"/>
      <c r="G44" s="47">
        <v>30000</v>
      </c>
      <c r="H44" s="47">
        <f>G44*100/E44</f>
        <v>100</v>
      </c>
      <c r="I44" s="48">
        <f>E44-G44</f>
        <v>0</v>
      </c>
      <c r="J44" s="105" t="s">
        <v>61</v>
      </c>
    </row>
    <row r="45" spans="1:10" s="49" customFormat="1" ht="39" customHeight="1">
      <c r="A45" s="45">
        <v>2</v>
      </c>
      <c r="B45" s="46" t="s">
        <v>13</v>
      </c>
      <c r="C45" s="72"/>
      <c r="D45" s="73"/>
      <c r="E45" s="96">
        <v>3000</v>
      </c>
      <c r="F45" s="96"/>
      <c r="G45" s="47">
        <v>1742.57</v>
      </c>
      <c r="H45" s="47">
        <f t="shared" ref="H45:H46" si="6">G45*100/E45</f>
        <v>58.085666666666668</v>
      </c>
      <c r="I45" s="48">
        <f t="shared" ref="I45:I46" si="7">E45-G45</f>
        <v>1257.43</v>
      </c>
      <c r="J45" s="106"/>
    </row>
    <row r="46" spans="1:10" ht="33.75" customHeight="1" thickBot="1">
      <c r="A46" s="65" t="s">
        <v>1</v>
      </c>
      <c r="B46" s="66"/>
      <c r="C46" s="100"/>
      <c r="D46" s="101"/>
      <c r="E46" s="84">
        <f>SUM(E44:F45)</f>
        <v>33000</v>
      </c>
      <c r="F46" s="85"/>
      <c r="G46" s="20">
        <f>SUM(G44:G45)</f>
        <v>31742.57</v>
      </c>
      <c r="H46" s="21">
        <f t="shared" si="6"/>
        <v>96.189606060606067</v>
      </c>
      <c r="I46" s="22">
        <f t="shared" si="7"/>
        <v>1257.4300000000003</v>
      </c>
      <c r="J46" s="107"/>
    </row>
    <row r="47" spans="1:10" ht="27" thickTop="1">
      <c r="A47" s="97" t="s">
        <v>45</v>
      </c>
      <c r="B47" s="98"/>
      <c r="C47" s="98"/>
      <c r="D47" s="98"/>
      <c r="E47" s="98"/>
      <c r="F47" s="98"/>
      <c r="G47" s="98"/>
      <c r="H47" s="98"/>
      <c r="I47" s="98"/>
      <c r="J47" s="99"/>
    </row>
    <row r="48" spans="1:10" ht="39" customHeight="1">
      <c r="A48" s="7">
        <v>1</v>
      </c>
      <c r="B48" s="8" t="s">
        <v>30</v>
      </c>
      <c r="C48" s="88" t="s">
        <v>54</v>
      </c>
      <c r="D48" s="89"/>
      <c r="E48" s="79">
        <v>2325</v>
      </c>
      <c r="F48" s="79"/>
      <c r="G48" s="9">
        <v>0</v>
      </c>
      <c r="H48" s="9">
        <f>G48*100/E48</f>
        <v>0</v>
      </c>
      <c r="I48" s="10">
        <f>E48-G48</f>
        <v>2325</v>
      </c>
      <c r="J48" s="67" t="s">
        <v>62</v>
      </c>
    </row>
    <row r="49" spans="1:10" ht="39" customHeight="1">
      <c r="A49" s="7">
        <v>2</v>
      </c>
      <c r="B49" s="8" t="s">
        <v>14</v>
      </c>
      <c r="C49" s="90"/>
      <c r="D49" s="91"/>
      <c r="E49" s="79">
        <v>1000</v>
      </c>
      <c r="F49" s="79"/>
      <c r="G49" s="9">
        <v>1000</v>
      </c>
      <c r="H49" s="9">
        <f t="shared" ref="H49:H50" si="8">G49*100/E49</f>
        <v>100</v>
      </c>
      <c r="I49" s="10">
        <f t="shared" ref="I49:I50" si="9">E49-G49</f>
        <v>0</v>
      </c>
      <c r="J49" s="68"/>
    </row>
    <row r="50" spans="1:10" ht="42.75" customHeight="1" thickBot="1">
      <c r="A50" s="65" t="s">
        <v>1</v>
      </c>
      <c r="B50" s="66"/>
      <c r="C50" s="92"/>
      <c r="D50" s="93"/>
      <c r="E50" s="84">
        <f>SUM(E48:F49)</f>
        <v>3325</v>
      </c>
      <c r="F50" s="85"/>
      <c r="G50" s="20">
        <f>SUM(G48:G49)</f>
        <v>1000</v>
      </c>
      <c r="H50" s="28">
        <f t="shared" si="8"/>
        <v>30.075187969924812</v>
      </c>
      <c r="I50" s="22">
        <f t="shared" si="9"/>
        <v>2325</v>
      </c>
      <c r="J50" s="69"/>
    </row>
    <row r="51" spans="1:10" ht="27" thickTop="1">
      <c r="A51" s="42" t="s">
        <v>43</v>
      </c>
      <c r="B51" s="43"/>
      <c r="C51" s="43"/>
      <c r="D51" s="43"/>
      <c r="E51" s="43"/>
      <c r="F51" s="43"/>
      <c r="G51" s="43"/>
      <c r="H51" s="43"/>
      <c r="I51" s="43"/>
      <c r="J51" s="44"/>
    </row>
    <row r="52" spans="1:10" ht="23.25" customHeight="1">
      <c r="A52" s="7">
        <v>1</v>
      </c>
      <c r="B52" s="8" t="s">
        <v>31</v>
      </c>
      <c r="C52" s="70" t="s">
        <v>55</v>
      </c>
      <c r="D52" s="71"/>
      <c r="E52" s="79">
        <v>3750</v>
      </c>
      <c r="F52" s="79"/>
      <c r="G52" s="9">
        <v>3750</v>
      </c>
      <c r="H52" s="52">
        <f>G52*100/E52</f>
        <v>100</v>
      </c>
      <c r="I52" s="10">
        <f>E52-G52</f>
        <v>0</v>
      </c>
      <c r="J52" s="76" t="s">
        <v>63</v>
      </c>
    </row>
    <row r="53" spans="1:10" ht="23.25" customHeight="1">
      <c r="A53" s="7">
        <v>2</v>
      </c>
      <c r="B53" s="8" t="s">
        <v>21</v>
      </c>
      <c r="C53" s="72"/>
      <c r="D53" s="73"/>
      <c r="E53" s="79">
        <v>9000</v>
      </c>
      <c r="F53" s="79"/>
      <c r="G53" s="9">
        <v>9000</v>
      </c>
      <c r="H53" s="52">
        <f t="shared" ref="H53:H57" si="10">G53*100/E53</f>
        <v>100</v>
      </c>
      <c r="I53" s="10">
        <f t="shared" ref="I53:I57" si="11">E53-G53</f>
        <v>0</v>
      </c>
      <c r="J53" s="77"/>
    </row>
    <row r="54" spans="1:10" ht="23.25" customHeight="1">
      <c r="A54" s="7">
        <v>3</v>
      </c>
      <c r="B54" s="8" t="s">
        <v>14</v>
      </c>
      <c r="C54" s="72"/>
      <c r="D54" s="73"/>
      <c r="E54" s="79">
        <v>6000</v>
      </c>
      <c r="F54" s="79"/>
      <c r="G54" s="9">
        <v>6000</v>
      </c>
      <c r="H54" s="52">
        <f t="shared" si="10"/>
        <v>100</v>
      </c>
      <c r="I54" s="10">
        <f t="shared" si="11"/>
        <v>0</v>
      </c>
      <c r="J54" s="77"/>
    </row>
    <row r="55" spans="1:10" ht="23.25" customHeight="1">
      <c r="A55" s="7">
        <v>4</v>
      </c>
      <c r="B55" s="8" t="s">
        <v>32</v>
      </c>
      <c r="C55" s="72"/>
      <c r="D55" s="73"/>
      <c r="E55" s="79" t="s">
        <v>48</v>
      </c>
      <c r="F55" s="79"/>
      <c r="G55" s="9">
        <v>0</v>
      </c>
      <c r="H55" s="52" t="s">
        <v>48</v>
      </c>
      <c r="I55" s="52" t="s">
        <v>48</v>
      </c>
      <c r="J55" s="77"/>
    </row>
    <row r="56" spans="1:10" ht="23.25" customHeight="1">
      <c r="A56" s="7">
        <v>5</v>
      </c>
      <c r="B56" s="8" t="s">
        <v>33</v>
      </c>
      <c r="C56" s="72"/>
      <c r="D56" s="73"/>
      <c r="E56" s="86" t="s">
        <v>48</v>
      </c>
      <c r="F56" s="87"/>
      <c r="G56" s="11">
        <v>0</v>
      </c>
      <c r="H56" s="52" t="s">
        <v>48</v>
      </c>
      <c r="I56" s="52" t="s">
        <v>48</v>
      </c>
      <c r="J56" s="77"/>
    </row>
    <row r="57" spans="1:10" ht="23.25" customHeight="1">
      <c r="A57" s="63" t="s">
        <v>1</v>
      </c>
      <c r="B57" s="64"/>
      <c r="C57" s="74"/>
      <c r="D57" s="75"/>
      <c r="E57" s="82">
        <f>SUM(E52:F56)</f>
        <v>18750</v>
      </c>
      <c r="F57" s="83"/>
      <c r="G57" s="32">
        <f>SUM(G52:G56)</f>
        <v>18750</v>
      </c>
      <c r="H57" s="52">
        <f t="shared" si="10"/>
        <v>100</v>
      </c>
      <c r="I57" s="33">
        <f t="shared" si="11"/>
        <v>0</v>
      </c>
      <c r="J57" s="78"/>
    </row>
    <row r="58" spans="1:10" s="36" customFormat="1" ht="63.75" customHeight="1" thickBot="1">
      <c r="A58" s="94" t="s">
        <v>41</v>
      </c>
      <c r="B58" s="95"/>
      <c r="C58" s="95"/>
      <c r="D58" s="81"/>
      <c r="E58" s="80">
        <f>E17+E21+E28+E35+E42+E46+E50+E57</f>
        <v>1539625</v>
      </c>
      <c r="F58" s="81"/>
      <c r="G58" s="34">
        <f>G17+G21+G28+G35+G42+G46+G50+G57</f>
        <v>1326425.8800000001</v>
      </c>
      <c r="H58" s="35">
        <f>G58*100/E58</f>
        <v>86.152529349679313</v>
      </c>
      <c r="I58" s="34">
        <f>I17+I21+I28+I35+I42+I46+I50+I57</f>
        <v>213199.11999999994</v>
      </c>
      <c r="J58" s="58" t="s">
        <v>64</v>
      </c>
    </row>
    <row r="59" spans="1:10" ht="18.75" customHeight="1" thickTop="1">
      <c r="B59" s="59"/>
      <c r="C59" s="53"/>
      <c r="D59" s="53"/>
      <c r="E59" s="53"/>
      <c r="F59" s="53"/>
      <c r="G59" s="53"/>
      <c r="H59" s="60" t="s">
        <v>71</v>
      </c>
      <c r="I59" s="54"/>
      <c r="J59" s="53"/>
    </row>
    <row r="60" spans="1:10" ht="18.75" customHeight="1">
      <c r="B60" s="59" t="s">
        <v>65</v>
      </c>
      <c r="C60" s="53"/>
      <c r="D60" s="53"/>
      <c r="E60" s="53"/>
      <c r="F60" s="53"/>
      <c r="G60" s="53"/>
      <c r="H60" s="59" t="s">
        <v>68</v>
      </c>
      <c r="I60" s="53"/>
      <c r="J60" s="53"/>
    </row>
    <row r="61" spans="1:10" ht="18.75" customHeight="1">
      <c r="B61" s="59" t="s">
        <v>66</v>
      </c>
      <c r="C61" s="53"/>
      <c r="D61" s="53"/>
      <c r="E61" s="53"/>
      <c r="F61" s="53"/>
      <c r="G61" s="53"/>
      <c r="H61" s="59" t="s">
        <v>69</v>
      </c>
      <c r="I61" s="54"/>
      <c r="J61" s="53"/>
    </row>
    <row r="62" spans="1:10" ht="18.75" customHeight="1">
      <c r="B62" s="59" t="s">
        <v>67</v>
      </c>
      <c r="C62" s="54"/>
      <c r="D62" s="53"/>
      <c r="E62" s="53"/>
      <c r="F62" s="53"/>
      <c r="G62" s="53"/>
      <c r="H62" s="59" t="s">
        <v>70</v>
      </c>
      <c r="I62" s="54"/>
      <c r="J62" s="53"/>
    </row>
  </sheetData>
  <mergeCells count="80">
    <mergeCell ref="J8:J17"/>
    <mergeCell ref="A1:J1"/>
    <mergeCell ref="A2:J2"/>
    <mergeCell ref="A3:J3"/>
    <mergeCell ref="A4:J4"/>
    <mergeCell ref="A5:A6"/>
    <mergeCell ref="B5:B6"/>
    <mergeCell ref="C5:D6"/>
    <mergeCell ref="E5:F6"/>
    <mergeCell ref="G5:H5"/>
    <mergeCell ref="I5:I6"/>
    <mergeCell ref="J5:J6"/>
    <mergeCell ref="E17:F17"/>
    <mergeCell ref="E11:F11"/>
    <mergeCell ref="E12:F12"/>
    <mergeCell ref="E13:F13"/>
    <mergeCell ref="C8:D17"/>
    <mergeCell ref="E8:F8"/>
    <mergeCell ref="E9:F9"/>
    <mergeCell ref="E10:F10"/>
    <mergeCell ref="E14:F14"/>
    <mergeCell ref="E15:F15"/>
    <mergeCell ref="E16:F16"/>
    <mergeCell ref="A19:J19"/>
    <mergeCell ref="E20:F20"/>
    <mergeCell ref="E21:F21"/>
    <mergeCell ref="J20:J21"/>
    <mergeCell ref="C20:D21"/>
    <mergeCell ref="A21:B21"/>
    <mergeCell ref="A23:J23"/>
    <mergeCell ref="E24:F24"/>
    <mergeCell ref="E25:F25"/>
    <mergeCell ref="E26:F26"/>
    <mergeCell ref="E27:F27"/>
    <mergeCell ref="E28:F28"/>
    <mergeCell ref="A29:J29"/>
    <mergeCell ref="E30:F30"/>
    <mergeCell ref="E31:F31"/>
    <mergeCell ref="E32:F32"/>
    <mergeCell ref="C24:D28"/>
    <mergeCell ref="J24:J28"/>
    <mergeCell ref="A58:D58"/>
    <mergeCell ref="A50:B50"/>
    <mergeCell ref="E42:F42"/>
    <mergeCell ref="E44:F44"/>
    <mergeCell ref="E45:F45"/>
    <mergeCell ref="E46:F46"/>
    <mergeCell ref="A47:J47"/>
    <mergeCell ref="C40:D42"/>
    <mergeCell ref="J40:J42"/>
    <mergeCell ref="C44:D46"/>
    <mergeCell ref="J44:J46"/>
    <mergeCell ref="A46:B46"/>
    <mergeCell ref="A42:B42"/>
    <mergeCell ref="E40:F40"/>
    <mergeCell ref="E41:F41"/>
    <mergeCell ref="E58:F58"/>
    <mergeCell ref="E57:F57"/>
    <mergeCell ref="E50:F50"/>
    <mergeCell ref="E52:F52"/>
    <mergeCell ref="E53:F53"/>
    <mergeCell ref="E54:F54"/>
    <mergeCell ref="E55:F55"/>
    <mergeCell ref="E56:F56"/>
    <mergeCell ref="A17:B17"/>
    <mergeCell ref="A57:B57"/>
    <mergeCell ref="A28:B28"/>
    <mergeCell ref="J48:J50"/>
    <mergeCell ref="C52:D57"/>
    <mergeCell ref="J52:J57"/>
    <mergeCell ref="E49:F49"/>
    <mergeCell ref="E48:F48"/>
    <mergeCell ref="C48:D50"/>
    <mergeCell ref="E35:F35"/>
    <mergeCell ref="A39:J39"/>
    <mergeCell ref="C30:D35"/>
    <mergeCell ref="J30:J35"/>
    <mergeCell ref="E33:F33"/>
    <mergeCell ref="E34:F34"/>
    <mergeCell ref="A35:B35"/>
  </mergeCells>
  <pageMargins left="0.70866141732283505" right="0.24" top="0.24" bottom="0.14000000000000001" header="0.14000000000000001" footer="0.13"/>
  <pageSetup paperSize="9" scale="95" orientation="landscape" r:id="rId1"/>
  <headerFooter>
    <oddHeader>&amp;R&amp;P/&amp;N</oddHeader>
  </headerFooter>
  <rowBreaks count="2" manualBreakCount="2">
    <brk id="38" max="9" man="1"/>
    <brk id="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รอบ6 เดือนแรก</vt:lpstr>
      <vt:lpstr>'รอบ6 เดือนแรก'!Print_Area</vt:lpstr>
      <vt:lpstr>'รอบ6 เดือนแรก'!Print_Titles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makok</cp:lastModifiedBy>
  <cp:lastPrinted>2026-07-25T15:45:56Z</cp:lastPrinted>
  <dcterms:created xsi:type="dcterms:W3CDTF">2024-01-10T07:59:11Z</dcterms:created>
  <dcterms:modified xsi:type="dcterms:W3CDTF">2026-07-25T15:46:49Z</dcterms:modified>
</cp:coreProperties>
</file>