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kok\Desktop\ITA2569\OIT\O10\"/>
    </mc:Choice>
  </mc:AlternateContent>
  <xr:revisionPtr revIDLastSave="0" documentId="13_ncr:1_{CCF1D3F4-2F23-49B9-AFD7-1E91FB975D4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ผล ไตรมาส1" sheetId="9" r:id="rId1"/>
  </sheets>
  <definedNames>
    <definedName name="_xlnm.Print_Area" localSheetId="0">'ผล ไตรมาส1'!$A$1:$J$64</definedName>
    <definedName name="_xlnm.Print_Titles" localSheetId="0">'ผล ไตรมาส1'!$1:$6</definedName>
  </definedNames>
  <calcPr calcId="181029"/>
</workbook>
</file>

<file path=xl/calcChain.xml><?xml version="1.0" encoding="utf-8"?>
<calcChain xmlns="http://schemas.openxmlformats.org/spreadsheetml/2006/main">
  <c r="E46" i="9" l="1"/>
  <c r="E57" i="9"/>
  <c r="H54" i="9"/>
  <c r="H53" i="9"/>
  <c r="H52" i="9"/>
  <c r="E50" i="9" l="1"/>
  <c r="E42" i="9"/>
  <c r="E35" i="9"/>
  <c r="E28" i="9"/>
  <c r="E21" i="9"/>
  <c r="E17" i="9"/>
  <c r="G57" i="9"/>
  <c r="H57" i="9" s="1"/>
  <c r="I54" i="9"/>
  <c r="I53" i="9"/>
  <c r="I52" i="9"/>
  <c r="G50" i="9"/>
  <c r="I49" i="9"/>
  <c r="H49" i="9"/>
  <c r="I48" i="9"/>
  <c r="H48" i="9"/>
  <c r="G46" i="9"/>
  <c r="I45" i="9"/>
  <c r="H45" i="9"/>
  <c r="I44" i="9"/>
  <c r="H44" i="9"/>
  <c r="G42" i="9"/>
  <c r="I41" i="9"/>
  <c r="H41" i="9"/>
  <c r="I40" i="9"/>
  <c r="H40" i="9"/>
  <c r="G35" i="9"/>
  <c r="I34" i="9"/>
  <c r="H34" i="9"/>
  <c r="I33" i="9"/>
  <c r="H33" i="9"/>
  <c r="I32" i="9"/>
  <c r="H32" i="9"/>
  <c r="I31" i="9"/>
  <c r="H31" i="9"/>
  <c r="I30" i="9"/>
  <c r="H30" i="9"/>
  <c r="G28" i="9"/>
  <c r="I27" i="9"/>
  <c r="H27" i="9"/>
  <c r="I26" i="9"/>
  <c r="H26" i="9"/>
  <c r="I25" i="9"/>
  <c r="H25" i="9"/>
  <c r="I24" i="9"/>
  <c r="H24" i="9"/>
  <c r="G21" i="9"/>
  <c r="I20" i="9"/>
  <c r="H20" i="9"/>
  <c r="I16" i="9"/>
  <c r="H16" i="9"/>
  <c r="I15" i="9"/>
  <c r="H15" i="9"/>
  <c r="I14" i="9"/>
  <c r="H14" i="9"/>
  <c r="I13" i="9"/>
  <c r="I12" i="9"/>
  <c r="H12" i="9"/>
  <c r="I11" i="9"/>
  <c r="H11" i="9"/>
  <c r="I10" i="9"/>
  <c r="H10" i="9"/>
  <c r="I9" i="9"/>
  <c r="H9" i="9"/>
  <c r="I46" i="9" l="1"/>
  <c r="I21" i="9"/>
  <c r="I28" i="9"/>
  <c r="I35" i="9"/>
  <c r="E58" i="9"/>
  <c r="I57" i="9"/>
  <c r="H42" i="9"/>
  <c r="H50" i="9"/>
  <c r="G17" i="9"/>
  <c r="G58" i="9" s="1"/>
  <c r="H46" i="9"/>
  <c r="I42" i="9"/>
  <c r="I50" i="9"/>
  <c r="I8" i="9"/>
  <c r="H28" i="9"/>
  <c r="H35" i="9"/>
  <c r="H21" i="9"/>
  <c r="H13" i="9"/>
  <c r="H8" i="9"/>
  <c r="I17" i="9" l="1"/>
  <c r="I58" i="9" s="1"/>
  <c r="H17" i="9"/>
  <c r="H58" i="9"/>
</calcChain>
</file>

<file path=xl/sharedStrings.xml><?xml version="1.0" encoding="utf-8"?>
<sst xmlns="http://schemas.openxmlformats.org/spreadsheetml/2006/main" count="92" uniqueCount="76">
  <si>
    <t>ที่</t>
  </si>
  <si>
    <t>รวม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</si>
  <si>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</si>
  <si>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</si>
  <si>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</si>
  <si>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</si>
  <si>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</si>
  <si>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รายการ</t>
  </si>
  <si>
    <t>ค่า OT</t>
  </si>
  <si>
    <t>ค่าเบี้ยเลี้ยง ที่พัก พาหนะ</t>
  </si>
  <si>
    <t>ค่าซ่อมแซมยานพาหนะ</t>
  </si>
  <si>
    <t>วัสดุสำนักงาน</t>
  </si>
  <si>
    <t>วัสดุจราจร</t>
  </si>
  <si>
    <t>ค่าสาธารณูปโภค</t>
  </si>
  <si>
    <t>น้ำมัน</t>
  </si>
  <si>
    <t>อาหารผู้ต้องหา</t>
  </si>
  <si>
    <t>ค่าจ้างเหมาบริการ</t>
  </si>
  <si>
    <t>โครงการปฏิรูปฯ</t>
  </si>
  <si>
    <t>ค่าเบี้ยประชุม กต.ตร</t>
  </si>
  <si>
    <t>ทำการนอกเวลา</t>
  </si>
  <si>
    <t>อส.ตร.</t>
  </si>
  <si>
    <t>ค่าตอบแทน</t>
  </si>
  <si>
    <t>ค่าตอบแทนพยาน</t>
  </si>
  <si>
    <t>ค่าใช้จ่ายคุ้มครองพยาน</t>
  </si>
  <si>
    <t>ค่าตอบแทนนักจิตวิทยาฯ</t>
  </si>
  <si>
    <t>ค่าตอบแทนชันสูตรพลิกศพ</t>
  </si>
  <si>
    <t>คชจ.ในการส่งหมายเรียกพยาน</t>
  </si>
  <si>
    <t>สกัดกั้น</t>
  </si>
  <si>
    <t>เครือข่ายผู้มีอิทธิพล</t>
  </si>
  <si>
    <t>ค่าตอบแทนชุดปฏิบัติ</t>
  </si>
  <si>
    <t>ค่าใช้จ่ายจัดการประชุม</t>
  </si>
  <si>
    <t>วัสดุ</t>
  </si>
  <si>
    <t>ประชุมผู้บำบัด</t>
  </si>
  <si>
    <t>การประชุมเชิงปฏิบัติการ</t>
  </si>
  <si>
    <t>คงเหลือ</t>
  </si>
  <si>
    <t>สถานีตำรวจภูธรบ้านตาขุน</t>
  </si>
  <si>
    <t>จำนวนเงิน(บาท)</t>
  </si>
  <si>
    <t>1. ผลผลิต การบังคับใช้กฎหมาย อำนวยความยุติธรรมและบริการประชาชน กิจกรรม การบังคับใช้กฎหมาย และบริการประชาชน</t>
  </si>
  <si>
    <t>2.โครงการปฏิรูประบบงานตำรวจ</t>
  </si>
  <si>
    <t>3. ผลผลิต การบังคับใช้กฎหมาย อำนวยความยุติธรรมและบริการประชาชน กิจกรรม ชุมชนสัมพันธ์</t>
  </si>
  <si>
    <t>4. ผลผลิต การบังคับใช้กฎหมาย อำนวยความยุติธรรมและบริการประชาชน กิจกรรม ค่าใช้จ่ายอำนวยความยุติธรรม</t>
  </si>
  <si>
    <t>รวมทุกผลผลิต/กิจกรรม</t>
  </si>
  <si>
    <t xml:space="preserve">พ.ต.ท.หญิง  </t>
  </si>
  <si>
    <t>พ.ต.อ.</t>
  </si>
  <si>
    <t xml:space="preserve">                  ( ณัฐธยาน์  คงภักดี )</t>
  </si>
  <si>
    <t xml:space="preserve">               สว.อก.สภ.บ้านตาขุน</t>
  </si>
  <si>
    <t>ผกก.สภ.บ้านตาขุน</t>
  </si>
  <si>
    <t>- ทราบ</t>
  </si>
  <si>
    <t xml:space="preserve">           ผู้จัดทำข้อมูล/รายงานผลการใช้จ่ายฯ</t>
  </si>
  <si>
    <t>มาตรการป้องกันยาเสพติดมีประสิทธิภาพ ส่งผลให้สถานศึกษาปลอดยาเสพติด</t>
  </si>
  <si>
    <t xml:space="preserve"> 8.ผลผลิต โครงการดำเนินงานชุมชนยั่งยืน เพื่อแก้ไขปัญหายาเสพติดฯ</t>
  </si>
  <si>
    <t>5. ผลผลิต การรักษาความสงบเรียบร้อยและความมั่นคงภายในประเทศ กิจกรรม สกัดกั้น  ปราบปราม การผลิต การค้ายาเสพติด</t>
  </si>
  <si>
    <t>7.ผลผลิต โครงการสร้างภูมิคุ้มกันและป้องกันยาเสพติด กิจกรรม การสร้างภูมิคุ้มกันในกลุ่มเป้าหมายฯ ค่าใช้จ่ายโครงการตำรวจประสานโรงเรียน</t>
  </si>
  <si>
    <t>กิจกรรม การปฏิรูประบบงานสอบสวนและการบังคับใช้กฎหมาย โครงการเพิ่มประสิทธิภาพงานป้องกันปราบปรามอาชญากรรม</t>
  </si>
  <si>
    <t>6.ผลผลิต การรักษาความสงบเรียบร้อยและความมั่นคงภายในประเทศ กิจกรรม ค่าตอบแทนชุดปฏิบัติการด่านตรวจ License Plate</t>
  </si>
  <si>
    <t>( อานุภาพ  จันดิถวงค์ )</t>
  </si>
  <si>
    <t>-</t>
  </si>
  <si>
    <t>รายงานผลการใช้จ่ายงบประมาณ  ประจำปีงบประมาณ พ.ศ. 2569</t>
  </si>
  <si>
    <t>ข้อมูล ณ วันที่ 31  ธันวาคม 2568</t>
  </si>
  <si>
    <t>การดำเนินการบังคับใช้กฏหมาย การอำนวยความยุติธรรม และบริการประชาชนมีประสิทธิภาพ  เบิกจ่ายตามเป้าหมาย เป็นไปตามระเบียบฯ</t>
  </si>
  <si>
    <t>การปฏิรูประบบงานตำรวจมีประสิทธิภาพ เบิกจ่ายตามเป้าหมาย เป็นไปตามระเบียบ</t>
  </si>
  <si>
    <t>กระบวนการทางยุติธรรมของตำรวจมีประสิทธิภาพ เป็นรูปธรรม เบิกจ่ายตามเป้าหมาย เป็นไปตามระเบียบ</t>
  </si>
  <si>
    <t xml:space="preserve">   ผลการเบิกจ่าย 60.26%     ไม่เป็นไปตามเป้าหมาย เนื่องจากอยู่ระหว่างการดำเนินการตามกิจกรรม ตามขั้นตอน ระยะเวลา /ไม่มีปัญหาหรืออุปสรรค ถูกต้องตามระเบียบ โปร่งใส ตรวจสอบได้</t>
  </si>
  <si>
    <t>ผลการเบิกจ่าย 100%  เป็นไปตามเป้าหมาย  / ไม่มีปัญหาหรืออุปสรรค ถูกต้องตามระเบียบ โปร่งใส  ตรวจสอบได้</t>
  </si>
  <si>
    <t>ประชาชนได้มีส่วนร่วมในการป้องกันและปราบปรามอาชญากรรม เบิกจ่ายตามเป้าหมาย เป็นไปตามระเบียบ</t>
  </si>
  <si>
    <t>ผลการเบิกจ่าย 47.07%  ซึ่งยังไม่เป็นไปตามเป้าหมาย เนื่องจากอยู่ระหว่างดำเนินการตามกิจกรรม ตามห้วงเวลา ตามขั้นตอน/ไม่มีปัญหาหรืออุปสรรค  ถูกต้องตารมระเบียบโปร่งใส ตรวจสอบได้</t>
  </si>
  <si>
    <t>ไม่มีผลการเบิกจ่ายและไม่เป็นไปตามเป้าหมาย เนื่องจากอยู่ระหว่างดำเนินการตามข้อกฎหมาย ตามขั้นตอน / ไม่มีปัญหาหรืออุปสรรค ถูกต้องตามระเบียบ โปร่งใส ตรวจสอบได้</t>
  </si>
  <si>
    <t>ผลการเบิกจ่าย 66.67% เป็นไปตามเป้าหมาย /ไม่มีปัญหาหรืออุปสรรค ถูกต้องตามระเบียบ โปร่งใส ตรวจสอบได้</t>
  </si>
  <si>
    <t>มาตรการการป้องกันอาชญากรรม มีประสิทธิภาพ เป็นไปตามระเบียบ</t>
  </si>
  <si>
    <t>ผลการเบิกจ่าย 48.45%  เป็นไปตามเป้าหมาย เ/ไม่มีปัญหาหรืออุปสรรค ถูกต้องตามระเบียบ โปร่งใส ตรวจสอบได้</t>
  </si>
  <si>
    <t>มาตรการการปราบปราบผู้ค้า ผู้เสพ ผู้ผลิต  มีประสิทธิภาพ ทำให้การแพร่ระบาดของยาเสพติดลดลง เบิกจ่ายตามเป้าหมาย เป็นไปตามระเบียบ</t>
  </si>
  <si>
    <t>บูรณาการปฏิบัติงานร่วมกันจากทุกภาคส่วน เพื่อแก้ไขปัญหายาเสพติดในชุมชน เบิกจ่ายตามเป้าหมาย เป็นไปตามระเบียบ</t>
  </si>
  <si>
    <t>ผลการเบิกจ่าย 52% ไม่เป็นไปตามเป้าหมาย การดำเนินการเป็นไปตามกิจกรรมและขั้นการปฏิบัติ / ไม่มีปัญหาหรืออุปสรรค ถูกต้องตามระเบียบ โปร่งใส ตรวจสอบได้</t>
  </si>
  <si>
    <t>ไม่มีผลเบิกจ่ายและไม่เป็นไปตามเป้าหมาย เนื่องจากอยู่ระหว่างดำเนินการตามกิจกรรมขั้นตอนการปฏิบัติ /ไม่มีปัญหาหรืออุปสรรค ถูกต้องตามระเบียบ โปร่งใส ตรวจสอบได้</t>
  </si>
  <si>
    <t>ผลการเบิกจ่ายภาพรวม 57.81% ไม่เป็นไปตามเป้าหมาย เร่งรัดให้มีการเบิกจ่าย /ไม่มีปัญหาหรืออุปสรรคใด ถูกต้องตามระเบียบ โปร่งใส ตรวจสอบได้</t>
  </si>
  <si>
    <t>ไตรมาส 1 (1 ตุลาคม 2568 - 31 ธันวาคม 2568)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</si>
</sst>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_-"/>
  </numFmts>
  <fonts count="1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8"/>
      <color theme="1"/>
      <name val="Angsana New"/>
      <family val="1"/>
    </font>
    <font>
      <sz val="11"/>
      <color theme="1"/>
      <name val="Angsana New"/>
      <family val="1"/>
    </font>
    <font>
      <b/>
      <sz val="16"/>
      <color theme="0"/>
      <name val="Angsana New"/>
      <family val="1"/>
    </font>
    <font>
      <b/>
      <sz val="18"/>
      <name val="Angsana New"/>
      <family val="1"/>
    </font>
    <font>
      <sz val="16"/>
      <color theme="1"/>
      <name val="Angsana New"/>
      <family val="1"/>
    </font>
    <font>
      <sz val="16"/>
      <name val="Angsana New"/>
      <family val="1"/>
    </font>
    <font>
      <b/>
      <sz val="16"/>
      <color theme="1"/>
      <name val="Angsana New"/>
      <family val="1"/>
    </font>
    <font>
      <b/>
      <sz val="20"/>
      <color theme="1"/>
      <name val="Angsana New"/>
      <family val="1"/>
    </font>
    <font>
      <sz val="14"/>
      <color theme="1"/>
      <name val="Angsana New"/>
      <family val="1"/>
    </font>
    <font>
      <sz val="12"/>
      <color theme="1"/>
      <name val="Angsana New"/>
      <family val="1"/>
    </font>
    <font>
      <b/>
      <sz val="14"/>
      <color theme="1"/>
      <name val="Angsana New"/>
      <family val="1"/>
    </font>
    <font>
      <sz val="13"/>
      <color theme="1"/>
      <name val="Angsana New"/>
      <family val="1"/>
    </font>
    <font>
      <b/>
      <sz val="20"/>
      <name val="Angsana New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9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31">
    <xf numFmtId="0" fontId="0" fillId="0" borderId="0" xfId="0"/>
    <xf numFmtId="0" fontId="3" fillId="0" borderId="0" xfId="0" applyFont="1"/>
    <xf numFmtId="0" fontId="4" fillId="4" borderId="4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164" fontId="6" fillId="0" borderId="1" xfId="1" applyFont="1" applyBorder="1" applyAlignment="1">
      <alignment horizontal="center"/>
    </xf>
    <xf numFmtId="164" fontId="6" fillId="0" borderId="1" xfId="1" applyFont="1" applyBorder="1"/>
    <xf numFmtId="164" fontId="6" fillId="0" borderId="10" xfId="1" applyFont="1" applyBorder="1" applyAlignment="1">
      <alignment horizontal="center"/>
    </xf>
    <xf numFmtId="0" fontId="6" fillId="0" borderId="1" xfId="0" applyFont="1" applyBorder="1" applyAlignment="1">
      <alignment vertical="top"/>
    </xf>
    <xf numFmtId="0" fontId="6" fillId="0" borderId="1" xfId="0" applyFont="1" applyBorder="1" applyAlignment="1">
      <alignment horizontal="center" vertical="top"/>
    </xf>
    <xf numFmtId="0" fontId="8" fillId="2" borderId="12" xfId="0" applyFont="1" applyFill="1" applyBorder="1" applyAlignment="1">
      <alignment horizontal="center" vertical="center"/>
    </xf>
    <xf numFmtId="164" fontId="8" fillId="2" borderId="13" xfId="1" applyFont="1" applyFill="1" applyBorder="1" applyAlignment="1">
      <alignment horizontal="center"/>
    </xf>
    <xf numFmtId="164" fontId="8" fillId="2" borderId="12" xfId="1" applyFont="1" applyFill="1" applyBorder="1" applyAlignment="1">
      <alignment horizontal="center"/>
    </xf>
    <xf numFmtId="164" fontId="8" fillId="2" borderId="12" xfId="1" applyFont="1" applyFill="1" applyBorder="1"/>
    <xf numFmtId="0" fontId="8" fillId="0" borderId="12" xfId="0" applyFont="1" applyBorder="1" applyAlignment="1">
      <alignment horizontal="center" vertical="center"/>
    </xf>
    <xf numFmtId="164" fontId="8" fillId="0" borderId="13" xfId="1" applyFont="1" applyBorder="1" applyAlignment="1">
      <alignment horizontal="center"/>
    </xf>
    <xf numFmtId="164" fontId="8" fillId="0" borderId="12" xfId="1" applyFont="1" applyBorder="1" applyAlignment="1">
      <alignment horizontal="center"/>
    </xf>
    <xf numFmtId="164" fontId="8" fillId="0" borderId="12" xfId="1" applyFont="1" applyBorder="1"/>
    <xf numFmtId="0" fontId="6" fillId="0" borderId="0" xfId="0" applyFont="1"/>
    <xf numFmtId="164" fontId="8" fillId="0" borderId="12" xfId="1" applyFont="1" applyBorder="1" applyAlignment="1"/>
    <xf numFmtId="164" fontId="6" fillId="0" borderId="12" xfId="1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164" fontId="8" fillId="0" borderId="21" xfId="1" applyFont="1" applyBorder="1" applyAlignment="1">
      <alignment horizontal="center"/>
    </xf>
    <xf numFmtId="164" fontId="8" fillId="0" borderId="21" xfId="1" applyFont="1" applyBorder="1"/>
    <xf numFmtId="0" fontId="8" fillId="0" borderId="8" xfId="0" applyFont="1" applyBorder="1" applyAlignment="1">
      <alignment horizontal="center" vertical="center"/>
    </xf>
    <xf numFmtId="164" fontId="8" fillId="0" borderId="5" xfId="1" applyFont="1" applyBorder="1" applyAlignment="1">
      <alignment horizontal="center"/>
    </xf>
    <xf numFmtId="164" fontId="8" fillId="0" borderId="8" xfId="1" applyFont="1" applyBorder="1"/>
    <xf numFmtId="0" fontId="9" fillId="0" borderId="0" xfId="0" applyFont="1" applyAlignment="1">
      <alignment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8" fillId="0" borderId="0" xfId="0" applyFont="1" applyAlignment="1">
      <alignment horizontal="center"/>
    </xf>
    <xf numFmtId="164" fontId="8" fillId="0" borderId="0" xfId="1" applyFont="1" applyBorder="1" applyAlignment="1">
      <alignment horizontal="center"/>
    </xf>
    <xf numFmtId="164" fontId="8" fillId="0" borderId="0" xfId="1" applyFont="1" applyBorder="1"/>
    <xf numFmtId="0" fontId="8" fillId="0" borderId="2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164" fontId="6" fillId="0" borderId="1" xfId="1" applyFont="1" applyBorder="1" applyAlignment="1">
      <alignment horizontal="center" vertical="center"/>
    </xf>
    <xf numFmtId="164" fontId="6" fillId="0" borderId="1" xfId="1" applyFont="1" applyBorder="1" applyAlignment="1">
      <alignment vertical="center"/>
    </xf>
    <xf numFmtId="0" fontId="3" fillId="0" borderId="0" xfId="0" applyFont="1" applyAlignment="1">
      <alignment vertical="center"/>
    </xf>
    <xf numFmtId="0" fontId="8" fillId="2" borderId="12" xfId="0" applyFont="1" applyFill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2" fillId="3" borderId="14" xfId="0" applyFont="1" applyFill="1" applyBorder="1" applyAlignment="1">
      <alignment horizontal="center" vertical="center" wrapText="1"/>
    </xf>
    <xf numFmtId="164" fontId="6" fillId="0" borderId="1" xfId="1" applyFont="1" applyBorder="1" applyAlignment="1">
      <alignment horizontal="right"/>
    </xf>
    <xf numFmtId="43" fontId="2" fillId="3" borderId="12" xfId="0" applyNumberFormat="1" applyFont="1" applyFill="1" applyBorder="1" applyAlignment="1">
      <alignment vertical="center"/>
    </xf>
    <xf numFmtId="2" fontId="2" fillId="3" borderId="14" xfId="0" applyNumberFormat="1" applyFont="1" applyFill="1" applyBorder="1" applyAlignment="1">
      <alignment vertical="center"/>
    </xf>
    <xf numFmtId="49" fontId="6" fillId="0" borderId="0" xfId="0" applyNumberFormat="1" applyFont="1" applyAlignment="1">
      <alignment horizontal="right"/>
    </xf>
    <xf numFmtId="49" fontId="6" fillId="0" borderId="0" xfId="0" applyNumberFormat="1" applyFont="1" applyAlignment="1">
      <alignment horizontal="left"/>
    </xf>
    <xf numFmtId="0" fontId="5" fillId="5" borderId="10" xfId="0" applyFont="1" applyFill="1" applyBorder="1" applyAlignment="1" applyProtection="1">
      <alignment horizontal="left" vertical="center"/>
      <protection locked="0"/>
    </xf>
    <xf numFmtId="0" fontId="2" fillId="5" borderId="11" xfId="0" applyFont="1" applyFill="1" applyBorder="1" applyAlignment="1">
      <alignment horizontal="left" vertical="center"/>
    </xf>
    <xf numFmtId="0" fontId="2" fillId="5" borderId="9" xfId="0" applyFont="1" applyFill="1" applyBorder="1" applyAlignment="1">
      <alignment horizontal="left" vertical="center"/>
    </xf>
    <xf numFmtId="0" fontId="2" fillId="5" borderId="5" xfId="0" applyFont="1" applyFill="1" applyBorder="1" applyAlignment="1">
      <alignment horizontal="left" vertical="center"/>
    </xf>
    <xf numFmtId="0" fontId="2" fillId="5" borderId="15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2" fillId="5" borderId="11" xfId="0" applyFont="1" applyFill="1" applyBorder="1" applyAlignment="1">
      <alignment horizontal="center" vertical="center"/>
    </xf>
    <xf numFmtId="0" fontId="5" fillId="5" borderId="10" xfId="0" applyFont="1" applyFill="1" applyBorder="1" applyAlignment="1" applyProtection="1">
      <alignment vertical="center"/>
      <protection locked="0"/>
    </xf>
    <xf numFmtId="0" fontId="2" fillId="5" borderId="9" xfId="0" applyFont="1" applyFill="1" applyBorder="1" applyAlignment="1">
      <alignment horizontal="center" vertical="center"/>
    </xf>
    <xf numFmtId="0" fontId="5" fillId="5" borderId="7" xfId="0" applyFont="1" applyFill="1" applyBorder="1" applyAlignment="1" applyProtection="1">
      <alignment vertical="center"/>
      <protection locked="0"/>
    </xf>
    <xf numFmtId="0" fontId="2" fillId="5" borderId="3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4" borderId="8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164" fontId="8" fillId="2" borderId="13" xfId="1" applyFont="1" applyFill="1" applyBorder="1" applyAlignment="1">
      <alignment horizontal="center"/>
    </xf>
    <xf numFmtId="164" fontId="8" fillId="2" borderId="14" xfId="1" applyFont="1" applyFill="1" applyBorder="1" applyAlignment="1">
      <alignment horizontal="center"/>
    </xf>
    <xf numFmtId="164" fontId="6" fillId="0" borderId="1" xfId="1" applyFont="1" applyBorder="1" applyAlignment="1">
      <alignment horizontal="center"/>
    </xf>
    <xf numFmtId="164" fontId="6" fillId="0" borderId="10" xfId="1" applyFont="1" applyBorder="1" applyAlignment="1">
      <alignment horizontal="center"/>
    </xf>
    <xf numFmtId="164" fontId="6" fillId="0" borderId="9" xfId="1" applyFont="1" applyBorder="1" applyAlignment="1">
      <alignment horizont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164" fontId="7" fillId="0" borderId="10" xfId="1" applyFont="1" applyBorder="1" applyAlignment="1">
      <alignment horizontal="center" vertical="center"/>
    </xf>
    <xf numFmtId="164" fontId="7" fillId="0" borderId="9" xfId="1" applyFont="1" applyBorder="1" applyAlignment="1">
      <alignment horizontal="center" vertical="center"/>
    </xf>
    <xf numFmtId="0" fontId="2" fillId="5" borderId="7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2" fillId="5" borderId="2" xfId="0" applyFont="1" applyFill="1" applyBorder="1" applyAlignment="1">
      <alignment horizontal="left" vertical="center" wrapText="1"/>
    </xf>
    <xf numFmtId="164" fontId="8" fillId="0" borderId="13" xfId="1" applyFont="1" applyBorder="1" applyAlignment="1">
      <alignment horizontal="center"/>
    </xf>
    <xf numFmtId="164" fontId="8" fillId="0" borderId="14" xfId="1" applyFont="1" applyBorder="1" applyAlignment="1">
      <alignment horizontal="center"/>
    </xf>
    <xf numFmtId="0" fontId="6" fillId="0" borderId="15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5" fillId="5" borderId="7" xfId="0" applyFont="1" applyFill="1" applyBorder="1" applyAlignment="1" applyProtection="1">
      <alignment horizontal="left" vertical="center"/>
      <protection locked="0"/>
    </xf>
    <xf numFmtId="0" fontId="5" fillId="5" borderId="3" xfId="0" applyFont="1" applyFill="1" applyBorder="1" applyAlignment="1" applyProtection="1">
      <alignment horizontal="left" vertical="center"/>
      <protection locked="0"/>
    </xf>
    <xf numFmtId="0" fontId="5" fillId="5" borderId="2" xfId="0" applyFont="1" applyFill="1" applyBorder="1" applyAlignment="1" applyProtection="1">
      <alignment horizontal="left" vertical="center"/>
      <protection locked="0"/>
    </xf>
    <xf numFmtId="0" fontId="5" fillId="5" borderId="10" xfId="0" applyFont="1" applyFill="1" applyBorder="1" applyAlignment="1" applyProtection="1">
      <alignment horizontal="left" vertical="center"/>
      <protection locked="0"/>
    </xf>
    <xf numFmtId="0" fontId="5" fillId="5" borderId="11" xfId="0" applyFont="1" applyFill="1" applyBorder="1" applyAlignment="1" applyProtection="1">
      <alignment horizontal="left" vertical="center"/>
      <protection locked="0"/>
    </xf>
    <xf numFmtId="0" fontId="5" fillId="5" borderId="9" xfId="0" applyFont="1" applyFill="1" applyBorder="1" applyAlignment="1" applyProtection="1">
      <alignment horizontal="left" vertical="center"/>
      <protection locked="0"/>
    </xf>
    <xf numFmtId="164" fontId="6" fillId="0" borderId="10" xfId="1" applyFont="1" applyBorder="1" applyAlignment="1">
      <alignment horizontal="center" vertical="center"/>
    </xf>
    <xf numFmtId="164" fontId="6" fillId="0" borderId="9" xfId="1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164" fontId="6" fillId="0" borderId="1" xfId="1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11" fillId="0" borderId="8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43" fontId="2" fillId="3" borderId="13" xfId="0" applyNumberFormat="1" applyFont="1" applyFill="1" applyBorder="1" applyAlignment="1">
      <alignment horizontal="center" vertical="center"/>
    </xf>
    <xf numFmtId="164" fontId="8" fillId="0" borderId="5" xfId="1" applyFont="1" applyBorder="1" applyAlignment="1">
      <alignment horizontal="center"/>
    </xf>
    <xf numFmtId="164" fontId="8" fillId="0" borderId="6" xfId="1" applyFont="1" applyBorder="1" applyAlignment="1">
      <alignment horizontal="center"/>
    </xf>
    <xf numFmtId="0" fontId="14" fillId="2" borderId="0" xfId="0" applyFont="1" applyFill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669904</xdr:colOff>
      <xdr:row>58</xdr:row>
      <xdr:rowOff>138832</xdr:rowOff>
    </xdr:from>
    <xdr:to>
      <xdr:col>4</xdr:col>
      <xdr:colOff>107831</xdr:colOff>
      <xdr:row>60</xdr:row>
      <xdr:rowOff>21804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38C4E21B-26B1-422E-AA83-93FC7C1F9A6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272" t="38305" r="21965" b="31581"/>
        <a:stretch/>
      </xdr:blipFill>
      <xdr:spPr bwMode="auto">
        <a:xfrm>
          <a:off x="2817522" y="21983431"/>
          <a:ext cx="776818" cy="47603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8</xdr:col>
      <xdr:colOff>71888</xdr:colOff>
      <xdr:row>59</xdr:row>
      <xdr:rowOff>125802</xdr:rowOff>
    </xdr:from>
    <xdr:to>
      <xdr:col>9</xdr:col>
      <xdr:colOff>260590</xdr:colOff>
      <xdr:row>61</xdr:row>
      <xdr:rowOff>16999</xdr:rowOff>
    </xdr:to>
    <xdr:pic>
      <xdr:nvPicPr>
        <xdr:cNvPr id="4" name="รูปภาพ 4">
          <a:extLst>
            <a:ext uri="{FF2B5EF4-FFF2-40B4-BE49-F238E27FC236}">
              <a16:creationId xmlns:a16="http://schemas.microsoft.com/office/drawing/2014/main" id="{6650438F-9751-437F-8517-7210642391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1275" y="22266934"/>
          <a:ext cx="1275990" cy="4842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2DA38-32D7-4623-808B-0D51BB6886D5}">
  <sheetPr>
    <tabColor rgb="FF002060"/>
  </sheetPr>
  <dimension ref="A1:J63"/>
  <sheetViews>
    <sheetView tabSelected="1" view="pageBreakPreview" zoomScale="106" zoomScaleNormal="98" zoomScaleSheetLayoutView="106" workbookViewId="0">
      <selection activeCell="A3" sqref="A3:J3"/>
    </sheetView>
  </sheetViews>
  <sheetFormatPr defaultRowHeight="16.5"/>
  <cols>
    <col min="1" max="1" width="5.85546875" style="1" customWidth="1"/>
    <col min="2" max="2" width="26.42578125" style="1" customWidth="1"/>
    <col min="3" max="3" width="17.7109375" style="1" customWidth="1"/>
    <col min="4" max="4" width="2.42578125" style="1" customWidth="1"/>
    <col min="5" max="5" width="11.7109375" style="1" customWidth="1"/>
    <col min="6" max="6" width="6.140625" style="1" customWidth="1"/>
    <col min="7" max="7" width="18.5703125" style="1" bestFit="1" customWidth="1"/>
    <col min="8" max="8" width="12.28515625" style="1" customWidth="1"/>
    <col min="9" max="9" width="16.28515625" style="1" bestFit="1" customWidth="1"/>
    <col min="10" max="10" width="25.28515625" style="1" customWidth="1"/>
    <col min="11" max="16384" width="9.140625" style="1"/>
  </cols>
  <sheetData>
    <row r="1" spans="1:10" ht="29.25">
      <c r="A1" s="130" t="s">
        <v>57</v>
      </c>
      <c r="B1" s="130"/>
      <c r="C1" s="130"/>
      <c r="D1" s="130"/>
      <c r="E1" s="130"/>
      <c r="F1" s="130"/>
      <c r="G1" s="130"/>
      <c r="H1" s="130"/>
      <c r="I1" s="130"/>
      <c r="J1" s="130"/>
    </row>
    <row r="2" spans="1:10" ht="26.25">
      <c r="A2" s="67" t="s">
        <v>35</v>
      </c>
      <c r="B2" s="67"/>
      <c r="C2" s="67"/>
      <c r="D2" s="67"/>
      <c r="E2" s="67"/>
      <c r="F2" s="67"/>
      <c r="G2" s="67"/>
      <c r="H2" s="67"/>
      <c r="I2" s="67"/>
      <c r="J2" s="67"/>
    </row>
    <row r="3" spans="1:10" ht="26.25">
      <c r="A3" s="67" t="s">
        <v>75</v>
      </c>
      <c r="B3" s="67"/>
      <c r="C3" s="67"/>
      <c r="D3" s="67"/>
      <c r="E3" s="67"/>
      <c r="F3" s="67"/>
      <c r="G3" s="67"/>
      <c r="H3" s="67"/>
      <c r="I3" s="67"/>
      <c r="J3" s="67"/>
    </row>
    <row r="4" spans="1:10" ht="26.25">
      <c r="A4" s="67" t="s">
        <v>58</v>
      </c>
      <c r="B4" s="67"/>
      <c r="C4" s="67"/>
      <c r="D4" s="67"/>
      <c r="E4" s="67"/>
      <c r="F4" s="67"/>
      <c r="G4" s="67"/>
      <c r="H4" s="67"/>
      <c r="I4" s="67"/>
      <c r="J4" s="67"/>
    </row>
    <row r="5" spans="1:10" ht="23.25" customHeight="1">
      <c r="A5" s="68" t="s">
        <v>0</v>
      </c>
      <c r="B5" s="68" t="s">
        <v>7</v>
      </c>
      <c r="C5" s="70" t="s">
        <v>2</v>
      </c>
      <c r="D5" s="71"/>
      <c r="E5" s="70" t="s">
        <v>3</v>
      </c>
      <c r="F5" s="71"/>
      <c r="G5" s="74" t="s">
        <v>4</v>
      </c>
      <c r="H5" s="74"/>
      <c r="I5" s="74" t="s">
        <v>34</v>
      </c>
      <c r="J5" s="75" t="s">
        <v>6</v>
      </c>
    </row>
    <row r="6" spans="1:10" ht="21" customHeight="1">
      <c r="A6" s="69"/>
      <c r="B6" s="69"/>
      <c r="C6" s="72"/>
      <c r="D6" s="73"/>
      <c r="E6" s="72"/>
      <c r="F6" s="73"/>
      <c r="G6" s="3" t="s">
        <v>36</v>
      </c>
      <c r="H6" s="2" t="s">
        <v>5</v>
      </c>
      <c r="I6" s="74"/>
      <c r="J6" s="76"/>
    </row>
    <row r="7" spans="1:10" ht="24.75" customHeight="1">
      <c r="A7" s="52" t="s">
        <v>37</v>
      </c>
      <c r="B7" s="53"/>
      <c r="C7" s="53"/>
      <c r="D7" s="53"/>
      <c r="E7" s="53"/>
      <c r="F7" s="53"/>
      <c r="G7" s="53"/>
      <c r="H7" s="53"/>
      <c r="I7" s="53"/>
      <c r="J7" s="54"/>
    </row>
    <row r="8" spans="1:10" ht="23.25" customHeight="1">
      <c r="A8" s="4">
        <v>1</v>
      </c>
      <c r="B8" s="5" t="s">
        <v>8</v>
      </c>
      <c r="C8" s="82" t="s">
        <v>59</v>
      </c>
      <c r="D8" s="83"/>
      <c r="E8" s="79">
        <v>264000</v>
      </c>
      <c r="F8" s="79"/>
      <c r="G8" s="6">
        <v>70218.23</v>
      </c>
      <c r="H8" s="6">
        <f>G8*100/E8</f>
        <v>26.597814393939395</v>
      </c>
      <c r="I8" s="7">
        <f>E8-G8</f>
        <v>193781.77000000002</v>
      </c>
      <c r="J8" s="64" t="s">
        <v>62</v>
      </c>
    </row>
    <row r="9" spans="1:10" ht="23.25">
      <c r="A9" s="4">
        <v>2</v>
      </c>
      <c r="B9" s="5" t="s">
        <v>9</v>
      </c>
      <c r="C9" s="84"/>
      <c r="D9" s="85"/>
      <c r="E9" s="79">
        <v>52000</v>
      </c>
      <c r="F9" s="79"/>
      <c r="G9" s="6">
        <v>51600</v>
      </c>
      <c r="H9" s="6">
        <f t="shared" ref="H9:H17" si="0">G9*100/E9</f>
        <v>99.230769230769226</v>
      </c>
      <c r="I9" s="7">
        <f t="shared" ref="I9:I17" si="1">E9-G9</f>
        <v>400</v>
      </c>
      <c r="J9" s="65"/>
    </row>
    <row r="10" spans="1:10" ht="23.25">
      <c r="A10" s="4">
        <v>3</v>
      </c>
      <c r="B10" s="5" t="s">
        <v>10</v>
      </c>
      <c r="C10" s="84"/>
      <c r="D10" s="85"/>
      <c r="E10" s="79">
        <v>5250</v>
      </c>
      <c r="F10" s="79"/>
      <c r="G10" s="6">
        <v>2100</v>
      </c>
      <c r="H10" s="6">
        <f t="shared" si="0"/>
        <v>40</v>
      </c>
      <c r="I10" s="7">
        <f t="shared" si="1"/>
        <v>3150</v>
      </c>
      <c r="J10" s="65"/>
    </row>
    <row r="11" spans="1:10" ht="21" customHeight="1">
      <c r="A11" s="4">
        <v>4</v>
      </c>
      <c r="B11" s="5" t="s">
        <v>16</v>
      </c>
      <c r="C11" s="84"/>
      <c r="D11" s="85"/>
      <c r="E11" s="79">
        <v>12500</v>
      </c>
      <c r="F11" s="79"/>
      <c r="G11" s="6">
        <v>12500</v>
      </c>
      <c r="H11" s="6">
        <f t="shared" si="0"/>
        <v>100</v>
      </c>
      <c r="I11" s="7">
        <f t="shared" si="1"/>
        <v>0</v>
      </c>
      <c r="J11" s="65"/>
    </row>
    <row r="12" spans="1:10" ht="23.25">
      <c r="A12" s="4">
        <v>5</v>
      </c>
      <c r="B12" s="5" t="s">
        <v>11</v>
      </c>
      <c r="C12" s="84"/>
      <c r="D12" s="85"/>
      <c r="E12" s="80">
        <v>2100</v>
      </c>
      <c r="F12" s="81"/>
      <c r="G12" s="8">
        <v>0</v>
      </c>
      <c r="H12" s="6">
        <f t="shared" si="0"/>
        <v>0</v>
      </c>
      <c r="I12" s="7">
        <f t="shared" si="1"/>
        <v>2100</v>
      </c>
      <c r="J12" s="65"/>
    </row>
    <row r="13" spans="1:10" ht="23.25">
      <c r="A13" s="4">
        <v>6</v>
      </c>
      <c r="B13" s="9" t="s">
        <v>14</v>
      </c>
      <c r="C13" s="84"/>
      <c r="D13" s="85"/>
      <c r="E13" s="80">
        <v>350500</v>
      </c>
      <c r="F13" s="81"/>
      <c r="G13" s="8">
        <v>269300</v>
      </c>
      <c r="H13" s="6">
        <f t="shared" si="0"/>
        <v>76.833095577746079</v>
      </c>
      <c r="I13" s="7">
        <f t="shared" si="1"/>
        <v>81200</v>
      </c>
      <c r="J13" s="65"/>
    </row>
    <row r="14" spans="1:10" ht="21" customHeight="1">
      <c r="A14" s="4">
        <v>7</v>
      </c>
      <c r="B14" s="5" t="s">
        <v>12</v>
      </c>
      <c r="C14" s="84"/>
      <c r="D14" s="85"/>
      <c r="E14" s="88">
        <v>1500</v>
      </c>
      <c r="F14" s="89"/>
      <c r="G14" s="8">
        <v>0</v>
      </c>
      <c r="H14" s="6">
        <f t="shared" si="0"/>
        <v>0</v>
      </c>
      <c r="I14" s="7">
        <f t="shared" si="1"/>
        <v>1500</v>
      </c>
      <c r="J14" s="65"/>
    </row>
    <row r="15" spans="1:10" ht="23.25">
      <c r="A15" s="10">
        <v>8</v>
      </c>
      <c r="B15" s="5" t="s">
        <v>15</v>
      </c>
      <c r="C15" s="84"/>
      <c r="D15" s="85"/>
      <c r="E15" s="80">
        <v>5250</v>
      </c>
      <c r="F15" s="81"/>
      <c r="G15" s="8">
        <v>0</v>
      </c>
      <c r="H15" s="6">
        <f t="shared" si="0"/>
        <v>0</v>
      </c>
      <c r="I15" s="7">
        <f t="shared" si="1"/>
        <v>5250</v>
      </c>
      <c r="J15" s="65"/>
    </row>
    <row r="16" spans="1:10" ht="21" customHeight="1">
      <c r="A16" s="10">
        <v>9</v>
      </c>
      <c r="B16" s="5" t="s">
        <v>13</v>
      </c>
      <c r="C16" s="84"/>
      <c r="D16" s="85"/>
      <c r="E16" s="80">
        <v>30000</v>
      </c>
      <c r="F16" s="81"/>
      <c r="G16" s="8">
        <v>30000</v>
      </c>
      <c r="H16" s="6">
        <f t="shared" si="0"/>
        <v>100</v>
      </c>
      <c r="I16" s="7">
        <f t="shared" si="1"/>
        <v>0</v>
      </c>
      <c r="J16" s="65"/>
    </row>
    <row r="17" spans="1:10" ht="24" thickBot="1">
      <c r="A17" s="11"/>
      <c r="B17" s="41" t="s">
        <v>1</v>
      </c>
      <c r="C17" s="86"/>
      <c r="D17" s="87"/>
      <c r="E17" s="77">
        <f>SUM(E8:F16)</f>
        <v>723100</v>
      </c>
      <c r="F17" s="78"/>
      <c r="G17" s="12">
        <f>SUM(G8:G16)</f>
        <v>435718.23</v>
      </c>
      <c r="H17" s="13">
        <f t="shared" si="0"/>
        <v>60.256981053796153</v>
      </c>
      <c r="I17" s="14">
        <f t="shared" si="1"/>
        <v>287381.77</v>
      </c>
      <c r="J17" s="66"/>
    </row>
    <row r="18" spans="1:10" ht="18.75" customHeight="1" thickTop="1">
      <c r="A18" s="55" t="s">
        <v>38</v>
      </c>
      <c r="B18" s="56"/>
      <c r="C18" s="56"/>
      <c r="D18" s="56"/>
      <c r="E18" s="56"/>
      <c r="F18" s="56"/>
      <c r="G18" s="56"/>
      <c r="H18" s="56"/>
      <c r="I18" s="56"/>
      <c r="J18" s="57"/>
    </row>
    <row r="19" spans="1:10" ht="21" customHeight="1">
      <c r="A19" s="90" t="s">
        <v>53</v>
      </c>
      <c r="B19" s="91"/>
      <c r="C19" s="91"/>
      <c r="D19" s="91"/>
      <c r="E19" s="91"/>
      <c r="F19" s="91"/>
      <c r="G19" s="91"/>
      <c r="H19" s="91"/>
      <c r="I19" s="91"/>
      <c r="J19" s="92"/>
    </row>
    <row r="20" spans="1:10" ht="53.25" customHeight="1">
      <c r="A20" s="4">
        <v>1</v>
      </c>
      <c r="B20" s="5" t="s">
        <v>17</v>
      </c>
      <c r="C20" s="95" t="s">
        <v>60</v>
      </c>
      <c r="D20" s="83"/>
      <c r="E20" s="79">
        <v>21900</v>
      </c>
      <c r="F20" s="79"/>
      <c r="G20" s="6">
        <v>21900</v>
      </c>
      <c r="H20" s="6">
        <f>G20*100/E20</f>
        <v>100</v>
      </c>
      <c r="I20" s="7">
        <f>E20-G20</f>
        <v>0</v>
      </c>
      <c r="J20" s="64" t="s">
        <v>63</v>
      </c>
    </row>
    <row r="21" spans="1:10" ht="73.5" customHeight="1" thickBot="1">
      <c r="A21" s="15"/>
      <c r="B21" s="42" t="s">
        <v>1</v>
      </c>
      <c r="C21" s="96"/>
      <c r="D21" s="87"/>
      <c r="E21" s="93">
        <f>SUM(E20)</f>
        <v>21900</v>
      </c>
      <c r="F21" s="94"/>
      <c r="G21" s="16">
        <f>SUM(G20:G20)</f>
        <v>21900</v>
      </c>
      <c r="H21" s="17">
        <f>G21*100/E21</f>
        <v>100</v>
      </c>
      <c r="I21" s="18">
        <f>E21-G21</f>
        <v>0</v>
      </c>
      <c r="J21" s="66"/>
    </row>
    <row r="22" spans="1:10" ht="23.25" customHeight="1" thickTop="1">
      <c r="A22" s="34"/>
      <c r="B22" s="22"/>
      <c r="C22" s="44"/>
      <c r="D22" s="44"/>
      <c r="E22" s="23"/>
      <c r="F22" s="23"/>
      <c r="G22" s="23"/>
      <c r="H22" s="23"/>
      <c r="I22" s="24"/>
      <c r="J22" s="44"/>
    </row>
    <row r="23" spans="1:10" ht="27" customHeight="1">
      <c r="A23" s="97" t="s">
        <v>39</v>
      </c>
      <c r="B23" s="98"/>
      <c r="C23" s="98"/>
      <c r="D23" s="98"/>
      <c r="E23" s="98"/>
      <c r="F23" s="98"/>
      <c r="G23" s="98"/>
      <c r="H23" s="98"/>
      <c r="I23" s="98"/>
      <c r="J23" s="99"/>
    </row>
    <row r="24" spans="1:10" ht="29.25" customHeight="1">
      <c r="A24" s="4">
        <v>1</v>
      </c>
      <c r="B24" s="5" t="s">
        <v>18</v>
      </c>
      <c r="C24" s="82" t="s">
        <v>64</v>
      </c>
      <c r="D24" s="83"/>
      <c r="E24" s="79">
        <v>6000</v>
      </c>
      <c r="F24" s="79"/>
      <c r="G24" s="6">
        <v>6000</v>
      </c>
      <c r="H24" s="6">
        <f>G24*100/E24</f>
        <v>100</v>
      </c>
      <c r="I24" s="7">
        <f>E24-G24</f>
        <v>0</v>
      </c>
      <c r="J24" s="64" t="s">
        <v>65</v>
      </c>
    </row>
    <row r="25" spans="1:10" ht="29.25" customHeight="1">
      <c r="A25" s="4">
        <v>2</v>
      </c>
      <c r="B25" s="5" t="s">
        <v>19</v>
      </c>
      <c r="C25" s="84"/>
      <c r="D25" s="85"/>
      <c r="E25" s="79">
        <v>16800</v>
      </c>
      <c r="F25" s="79"/>
      <c r="G25" s="6">
        <v>8000</v>
      </c>
      <c r="H25" s="6">
        <f t="shared" ref="H25:H28" si="2">G25*100/E25</f>
        <v>47.61904761904762</v>
      </c>
      <c r="I25" s="7">
        <f t="shared" ref="I25:I28" si="3">E25-G25</f>
        <v>8800</v>
      </c>
      <c r="J25" s="65"/>
    </row>
    <row r="26" spans="1:10" ht="29.25" customHeight="1">
      <c r="A26" s="4">
        <v>3</v>
      </c>
      <c r="B26" s="5" t="s">
        <v>20</v>
      </c>
      <c r="C26" s="84"/>
      <c r="D26" s="85"/>
      <c r="E26" s="79">
        <v>6000</v>
      </c>
      <c r="F26" s="79"/>
      <c r="G26" s="6">
        <v>0</v>
      </c>
      <c r="H26" s="6">
        <f t="shared" si="2"/>
        <v>0</v>
      </c>
      <c r="I26" s="7">
        <f t="shared" si="3"/>
        <v>6000</v>
      </c>
      <c r="J26" s="65"/>
    </row>
    <row r="27" spans="1:10" ht="29.25" customHeight="1">
      <c r="A27" s="4">
        <v>4</v>
      </c>
      <c r="B27" s="5" t="s">
        <v>14</v>
      </c>
      <c r="C27" s="84"/>
      <c r="D27" s="85"/>
      <c r="E27" s="79">
        <v>10500</v>
      </c>
      <c r="F27" s="79"/>
      <c r="G27" s="6">
        <v>4500</v>
      </c>
      <c r="H27" s="6">
        <f t="shared" si="2"/>
        <v>42.857142857142854</v>
      </c>
      <c r="I27" s="7">
        <f t="shared" si="3"/>
        <v>6000</v>
      </c>
      <c r="J27" s="65"/>
    </row>
    <row r="28" spans="1:10" ht="24" thickBot="1">
      <c r="A28" s="15"/>
      <c r="B28" s="42" t="s">
        <v>1</v>
      </c>
      <c r="C28" s="86"/>
      <c r="D28" s="87"/>
      <c r="E28" s="93">
        <f>SUM(E24:F27)</f>
        <v>39300</v>
      </c>
      <c r="F28" s="94"/>
      <c r="G28" s="16">
        <f>SUM(G24:G27)</f>
        <v>18500</v>
      </c>
      <c r="H28" s="17">
        <f t="shared" si="2"/>
        <v>47.073791348600508</v>
      </c>
      <c r="I28" s="18">
        <f t="shared" si="3"/>
        <v>20800</v>
      </c>
      <c r="J28" s="66"/>
    </row>
    <row r="29" spans="1:10" ht="27" thickTop="1">
      <c r="A29" s="100" t="s">
        <v>40</v>
      </c>
      <c r="B29" s="101"/>
      <c r="C29" s="101"/>
      <c r="D29" s="101"/>
      <c r="E29" s="101"/>
      <c r="F29" s="101"/>
      <c r="G29" s="101"/>
      <c r="H29" s="101"/>
      <c r="I29" s="101"/>
      <c r="J29" s="102"/>
    </row>
    <row r="30" spans="1:10" ht="31.5" customHeight="1">
      <c r="A30" s="4">
        <v>1</v>
      </c>
      <c r="B30" s="5" t="s">
        <v>22</v>
      </c>
      <c r="C30" s="95" t="s">
        <v>61</v>
      </c>
      <c r="D30" s="83"/>
      <c r="E30" s="79">
        <v>12700</v>
      </c>
      <c r="F30" s="79"/>
      <c r="G30" s="6">
        <v>0</v>
      </c>
      <c r="H30" s="6">
        <f>G30*100/E30</f>
        <v>0</v>
      </c>
      <c r="I30" s="7">
        <f>E30-G30</f>
        <v>12700</v>
      </c>
      <c r="J30" s="64" t="s">
        <v>66</v>
      </c>
    </row>
    <row r="31" spans="1:10" ht="31.5" customHeight="1">
      <c r="A31" s="4">
        <v>2</v>
      </c>
      <c r="B31" s="5" t="s">
        <v>23</v>
      </c>
      <c r="C31" s="105"/>
      <c r="D31" s="85"/>
      <c r="E31" s="79">
        <v>100</v>
      </c>
      <c r="F31" s="79"/>
      <c r="G31" s="6">
        <v>0</v>
      </c>
      <c r="H31" s="6">
        <f t="shared" ref="H31:H35" si="4">G31*100/E31</f>
        <v>0</v>
      </c>
      <c r="I31" s="7">
        <f t="shared" ref="I31:I35" si="5">E31-G31</f>
        <v>100</v>
      </c>
      <c r="J31" s="65"/>
    </row>
    <row r="32" spans="1:10" ht="31.5" customHeight="1">
      <c r="A32" s="4">
        <v>3</v>
      </c>
      <c r="B32" s="5" t="s">
        <v>24</v>
      </c>
      <c r="C32" s="105"/>
      <c r="D32" s="85"/>
      <c r="E32" s="79">
        <v>1800</v>
      </c>
      <c r="F32" s="79"/>
      <c r="G32" s="6">
        <v>0</v>
      </c>
      <c r="H32" s="6">
        <f t="shared" si="4"/>
        <v>0</v>
      </c>
      <c r="I32" s="7">
        <f t="shared" si="5"/>
        <v>1800</v>
      </c>
      <c r="J32" s="65"/>
    </row>
    <row r="33" spans="1:10" s="19" customFormat="1" ht="31.5" customHeight="1">
      <c r="A33" s="4">
        <v>4</v>
      </c>
      <c r="B33" s="5" t="s">
        <v>25</v>
      </c>
      <c r="C33" s="105"/>
      <c r="D33" s="85"/>
      <c r="E33" s="79">
        <v>14550</v>
      </c>
      <c r="F33" s="79"/>
      <c r="G33" s="6">
        <v>0</v>
      </c>
      <c r="H33" s="6">
        <f t="shared" si="4"/>
        <v>0</v>
      </c>
      <c r="I33" s="7">
        <f t="shared" si="5"/>
        <v>14550</v>
      </c>
      <c r="J33" s="65"/>
    </row>
    <row r="34" spans="1:10" ht="31.5" customHeight="1">
      <c r="A34" s="4">
        <v>5</v>
      </c>
      <c r="B34" s="5" t="s">
        <v>26</v>
      </c>
      <c r="C34" s="105"/>
      <c r="D34" s="85"/>
      <c r="E34" s="80">
        <v>900</v>
      </c>
      <c r="F34" s="81"/>
      <c r="G34" s="8">
        <v>0</v>
      </c>
      <c r="H34" s="6">
        <f t="shared" si="4"/>
        <v>0</v>
      </c>
      <c r="I34" s="7">
        <f t="shared" si="5"/>
        <v>900</v>
      </c>
      <c r="J34" s="65"/>
    </row>
    <row r="35" spans="1:10" ht="24" thickBot="1">
      <c r="A35" s="15"/>
      <c r="B35" s="42" t="s">
        <v>1</v>
      </c>
      <c r="C35" s="96"/>
      <c r="D35" s="87"/>
      <c r="E35" s="93">
        <f>SUM(E30:F34)</f>
        <v>30050</v>
      </c>
      <c r="F35" s="94"/>
      <c r="G35" s="16">
        <f>SUM(G30:G34)</f>
        <v>0</v>
      </c>
      <c r="H35" s="17">
        <f t="shared" si="4"/>
        <v>0</v>
      </c>
      <c r="I35" s="18">
        <f t="shared" si="5"/>
        <v>30050</v>
      </c>
      <c r="J35" s="66"/>
    </row>
    <row r="36" spans="1:10" ht="24" thickTop="1">
      <c r="A36" s="34"/>
      <c r="B36" s="22"/>
      <c r="C36" s="44"/>
      <c r="D36" s="44"/>
      <c r="E36" s="23"/>
      <c r="F36" s="23"/>
      <c r="G36" s="23"/>
      <c r="H36" s="23"/>
      <c r="I36" s="24"/>
      <c r="J36" s="44"/>
    </row>
    <row r="37" spans="1:10" ht="23.25">
      <c r="A37" s="35"/>
      <c r="B37" s="31"/>
      <c r="C37" s="43"/>
      <c r="D37" s="43"/>
      <c r="E37" s="32"/>
      <c r="F37" s="32"/>
      <c r="G37" s="32"/>
      <c r="H37" s="32"/>
      <c r="I37" s="33"/>
      <c r="J37" s="43"/>
    </row>
    <row r="38" spans="1:10" ht="23.25">
      <c r="A38" s="35"/>
      <c r="B38" s="31"/>
      <c r="C38" s="43"/>
      <c r="D38" s="43"/>
      <c r="E38" s="32"/>
      <c r="F38" s="32"/>
      <c r="G38" s="32"/>
      <c r="H38" s="32"/>
      <c r="I38" s="33"/>
      <c r="J38" s="43"/>
    </row>
    <row r="39" spans="1:10" ht="26.25">
      <c r="A39" s="97" t="s">
        <v>51</v>
      </c>
      <c r="B39" s="98"/>
      <c r="C39" s="98"/>
      <c r="D39" s="98"/>
      <c r="E39" s="98"/>
      <c r="F39" s="98"/>
      <c r="G39" s="98"/>
      <c r="H39" s="98"/>
      <c r="I39" s="98"/>
      <c r="J39" s="99"/>
    </row>
    <row r="40" spans="1:10" s="40" customFormat="1" ht="54" customHeight="1">
      <c r="A40" s="36">
        <v>1</v>
      </c>
      <c r="B40" s="37" t="s">
        <v>27</v>
      </c>
      <c r="C40" s="107" t="s">
        <v>70</v>
      </c>
      <c r="D40" s="108"/>
      <c r="E40" s="103">
        <v>2500</v>
      </c>
      <c r="F40" s="104"/>
      <c r="G40" s="38">
        <v>1500</v>
      </c>
      <c r="H40" s="38">
        <f>G40*100/E40</f>
        <v>60</v>
      </c>
      <c r="I40" s="39">
        <f>E40-G40</f>
        <v>1000</v>
      </c>
      <c r="J40" s="64" t="s">
        <v>67</v>
      </c>
    </row>
    <row r="41" spans="1:10" s="40" customFormat="1" ht="54" customHeight="1">
      <c r="A41" s="36">
        <v>2</v>
      </c>
      <c r="B41" s="37" t="s">
        <v>28</v>
      </c>
      <c r="C41" s="109"/>
      <c r="D41" s="110"/>
      <c r="E41" s="103">
        <v>6500</v>
      </c>
      <c r="F41" s="104"/>
      <c r="G41" s="38">
        <v>4500</v>
      </c>
      <c r="H41" s="39">
        <f>G41*100/E41</f>
        <v>69.230769230769226</v>
      </c>
      <c r="I41" s="39">
        <f>E41-G41</f>
        <v>2000</v>
      </c>
      <c r="J41" s="65"/>
    </row>
    <row r="42" spans="1:10" ht="34.5" customHeight="1" thickBot="1">
      <c r="A42" s="15"/>
      <c r="B42" s="42" t="s">
        <v>1</v>
      </c>
      <c r="C42" s="111"/>
      <c r="D42" s="112"/>
      <c r="E42" s="93">
        <f>SUM(E40:F41)</f>
        <v>9000</v>
      </c>
      <c r="F42" s="94"/>
      <c r="G42" s="16">
        <f>SUM(G40:G41)</f>
        <v>6000</v>
      </c>
      <c r="H42" s="20">
        <f>G42*100/E42</f>
        <v>66.666666666666671</v>
      </c>
      <c r="I42" s="18">
        <f>E42-G42</f>
        <v>3000</v>
      </c>
      <c r="J42" s="66"/>
    </row>
    <row r="43" spans="1:10" ht="27" thickTop="1">
      <c r="A43" s="59" t="s">
        <v>54</v>
      </c>
      <c r="B43" s="58"/>
      <c r="C43" s="58"/>
      <c r="D43" s="58"/>
      <c r="E43" s="58"/>
      <c r="F43" s="58"/>
      <c r="G43" s="58"/>
      <c r="H43" s="58"/>
      <c r="I43" s="58"/>
      <c r="J43" s="60"/>
    </row>
    <row r="44" spans="1:10" s="40" customFormat="1" ht="45.75" customHeight="1">
      <c r="A44" s="36">
        <v>1</v>
      </c>
      <c r="B44" s="37" t="s">
        <v>29</v>
      </c>
      <c r="C44" s="82" t="s">
        <v>68</v>
      </c>
      <c r="D44" s="83"/>
      <c r="E44" s="106">
        <v>30000</v>
      </c>
      <c r="F44" s="106"/>
      <c r="G44" s="38">
        <v>15000</v>
      </c>
      <c r="H44" s="38">
        <f>G44*100/E44</f>
        <v>50</v>
      </c>
      <c r="I44" s="39">
        <f>E44-G44</f>
        <v>15000</v>
      </c>
      <c r="J44" s="113" t="s">
        <v>69</v>
      </c>
    </row>
    <row r="45" spans="1:10" s="40" customFormat="1" ht="45.75" customHeight="1">
      <c r="A45" s="36">
        <v>2</v>
      </c>
      <c r="B45" s="37" t="s">
        <v>13</v>
      </c>
      <c r="C45" s="84"/>
      <c r="D45" s="85"/>
      <c r="E45" s="106">
        <v>3000</v>
      </c>
      <c r="F45" s="106"/>
      <c r="G45" s="38">
        <v>989.52</v>
      </c>
      <c r="H45" s="38">
        <f t="shared" ref="H45:H46" si="6">G45*100/E45</f>
        <v>32.984000000000002</v>
      </c>
      <c r="I45" s="39">
        <f t="shared" ref="I45:I46" si="7">E45-G45</f>
        <v>2010.48</v>
      </c>
      <c r="J45" s="114"/>
    </row>
    <row r="46" spans="1:10" ht="24" customHeight="1" thickBot="1">
      <c r="A46" s="15"/>
      <c r="B46" s="42" t="s">
        <v>1</v>
      </c>
      <c r="C46" s="86"/>
      <c r="D46" s="87"/>
      <c r="E46" s="93">
        <f>SUM(E44:F45)</f>
        <v>33000</v>
      </c>
      <c r="F46" s="94"/>
      <c r="G46" s="16">
        <f>SUM(G44:G45)</f>
        <v>15989.52</v>
      </c>
      <c r="H46" s="17">
        <f t="shared" si="6"/>
        <v>48.453090909090911</v>
      </c>
      <c r="I46" s="18">
        <f t="shared" si="7"/>
        <v>17010.48</v>
      </c>
      <c r="J46" s="115"/>
    </row>
    <row r="47" spans="1:10" ht="27" thickTop="1">
      <c r="A47" s="97" t="s">
        <v>52</v>
      </c>
      <c r="B47" s="98"/>
      <c r="C47" s="98"/>
      <c r="D47" s="98"/>
      <c r="E47" s="98"/>
      <c r="F47" s="98"/>
      <c r="G47" s="98"/>
      <c r="H47" s="98"/>
      <c r="I47" s="98"/>
      <c r="J47" s="99"/>
    </row>
    <row r="48" spans="1:10" ht="33" customHeight="1">
      <c r="A48" s="4">
        <v>1</v>
      </c>
      <c r="B48" s="5" t="s">
        <v>30</v>
      </c>
      <c r="C48" s="82" t="s">
        <v>49</v>
      </c>
      <c r="D48" s="83"/>
      <c r="E48" s="79">
        <v>2325</v>
      </c>
      <c r="F48" s="79"/>
      <c r="G48" s="6">
        <v>0</v>
      </c>
      <c r="H48" s="6">
        <f>G48*100/E48</f>
        <v>0</v>
      </c>
      <c r="I48" s="7">
        <f>E48-G48</f>
        <v>2325</v>
      </c>
      <c r="J48" s="119" t="s">
        <v>73</v>
      </c>
    </row>
    <row r="49" spans="1:10" ht="33" customHeight="1">
      <c r="A49" s="4">
        <v>2</v>
      </c>
      <c r="B49" s="5" t="s">
        <v>14</v>
      </c>
      <c r="C49" s="84"/>
      <c r="D49" s="85"/>
      <c r="E49" s="79">
        <v>1000</v>
      </c>
      <c r="F49" s="79"/>
      <c r="G49" s="6">
        <v>0</v>
      </c>
      <c r="H49" s="6">
        <f t="shared" ref="H49:H50" si="8">G49*100/E49</f>
        <v>0</v>
      </c>
      <c r="I49" s="7">
        <f t="shared" ref="I49:I50" si="9">E49-G49</f>
        <v>1000</v>
      </c>
      <c r="J49" s="120"/>
    </row>
    <row r="50" spans="1:10" ht="36" customHeight="1" thickBot="1">
      <c r="A50" s="15"/>
      <c r="B50" s="42" t="s">
        <v>1</v>
      </c>
      <c r="C50" s="86"/>
      <c r="D50" s="87"/>
      <c r="E50" s="93">
        <f>SUM(E48:F49)</f>
        <v>3325</v>
      </c>
      <c r="F50" s="94"/>
      <c r="G50" s="16">
        <f>SUM(G48:G49)</f>
        <v>0</v>
      </c>
      <c r="H50" s="21">
        <f t="shared" si="8"/>
        <v>0</v>
      </c>
      <c r="I50" s="18">
        <f t="shared" si="9"/>
        <v>3325</v>
      </c>
      <c r="J50" s="121"/>
    </row>
    <row r="51" spans="1:10" ht="27" thickTop="1">
      <c r="A51" s="61" t="s">
        <v>50</v>
      </c>
      <c r="B51" s="62"/>
      <c r="C51" s="62"/>
      <c r="D51" s="62"/>
      <c r="E51" s="62"/>
      <c r="F51" s="62"/>
      <c r="G51" s="62"/>
      <c r="H51" s="62"/>
      <c r="I51" s="62"/>
      <c r="J51" s="63"/>
    </row>
    <row r="52" spans="1:10" ht="23.25" customHeight="1">
      <c r="A52" s="4">
        <v>1</v>
      </c>
      <c r="B52" s="5" t="s">
        <v>31</v>
      </c>
      <c r="C52" s="82" t="s">
        <v>71</v>
      </c>
      <c r="D52" s="83"/>
      <c r="E52" s="79">
        <v>3750</v>
      </c>
      <c r="F52" s="79"/>
      <c r="G52" s="6">
        <v>2250</v>
      </c>
      <c r="H52" s="47">
        <f>G52*100/E52</f>
        <v>60</v>
      </c>
      <c r="I52" s="7">
        <f>E52-G52</f>
        <v>1500</v>
      </c>
      <c r="J52" s="124" t="s">
        <v>72</v>
      </c>
    </row>
    <row r="53" spans="1:10" ht="23.25" customHeight="1">
      <c r="A53" s="4">
        <v>2</v>
      </c>
      <c r="B53" s="5" t="s">
        <v>21</v>
      </c>
      <c r="C53" s="84"/>
      <c r="D53" s="85"/>
      <c r="E53" s="79">
        <v>9000</v>
      </c>
      <c r="F53" s="79"/>
      <c r="G53" s="6">
        <v>4500</v>
      </c>
      <c r="H53" s="47">
        <f t="shared" ref="H53:H57" si="10">G53*100/E53</f>
        <v>50</v>
      </c>
      <c r="I53" s="7">
        <f t="shared" ref="I53:I57" si="11">E53-G53</f>
        <v>4500</v>
      </c>
      <c r="J53" s="125"/>
    </row>
    <row r="54" spans="1:10" ht="23.25" customHeight="1">
      <c r="A54" s="4">
        <v>3</v>
      </c>
      <c r="B54" s="5" t="s">
        <v>14</v>
      </c>
      <c r="C54" s="84"/>
      <c r="D54" s="85"/>
      <c r="E54" s="79">
        <v>6000</v>
      </c>
      <c r="F54" s="79"/>
      <c r="G54" s="6">
        <v>3000</v>
      </c>
      <c r="H54" s="47">
        <f t="shared" si="10"/>
        <v>50</v>
      </c>
      <c r="I54" s="7">
        <f t="shared" si="11"/>
        <v>3000</v>
      </c>
      <c r="J54" s="125"/>
    </row>
    <row r="55" spans="1:10" ht="23.25" customHeight="1">
      <c r="A55" s="4">
        <v>4</v>
      </c>
      <c r="B55" s="5" t="s">
        <v>32</v>
      </c>
      <c r="C55" s="84"/>
      <c r="D55" s="85"/>
      <c r="E55" s="79" t="s">
        <v>56</v>
      </c>
      <c r="F55" s="79"/>
      <c r="G55" s="6">
        <v>0</v>
      </c>
      <c r="H55" s="47" t="s">
        <v>56</v>
      </c>
      <c r="I55" s="47" t="s">
        <v>56</v>
      </c>
      <c r="J55" s="125"/>
    </row>
    <row r="56" spans="1:10" ht="23.25" customHeight="1">
      <c r="A56" s="4">
        <v>5</v>
      </c>
      <c r="B56" s="5" t="s">
        <v>33</v>
      </c>
      <c r="C56" s="84"/>
      <c r="D56" s="85"/>
      <c r="E56" s="80" t="s">
        <v>56</v>
      </c>
      <c r="F56" s="81"/>
      <c r="G56" s="8">
        <v>0</v>
      </c>
      <c r="H56" s="47" t="s">
        <v>56</v>
      </c>
      <c r="I56" s="47" t="s">
        <v>56</v>
      </c>
      <c r="J56" s="125"/>
    </row>
    <row r="57" spans="1:10" ht="23.25" customHeight="1">
      <c r="A57" s="25"/>
      <c r="B57" s="45" t="s">
        <v>1</v>
      </c>
      <c r="C57" s="122"/>
      <c r="D57" s="123"/>
      <c r="E57" s="128">
        <f>SUM(E52:F56)</f>
        <v>18750</v>
      </c>
      <c r="F57" s="129"/>
      <c r="G57" s="26">
        <f>SUM(G52:G56)</f>
        <v>9750</v>
      </c>
      <c r="H57" s="47">
        <f t="shared" si="10"/>
        <v>52</v>
      </c>
      <c r="I57" s="27">
        <f t="shared" si="11"/>
        <v>9000</v>
      </c>
      <c r="J57" s="126"/>
    </row>
    <row r="58" spans="1:10" s="28" customFormat="1" ht="98.25" customHeight="1" thickBot="1">
      <c r="A58" s="116" t="s">
        <v>41</v>
      </c>
      <c r="B58" s="117"/>
      <c r="C58" s="117"/>
      <c r="D58" s="118"/>
      <c r="E58" s="127">
        <f>E17+E21+E28+E35+E42+E46+E50+E57</f>
        <v>878425</v>
      </c>
      <c r="F58" s="118"/>
      <c r="G58" s="48">
        <f>G17+G21+G28+G35+G42+G46+G50+G57</f>
        <v>507857.75</v>
      </c>
      <c r="H58" s="49">
        <f>G58*100/E58</f>
        <v>57.814582918291258</v>
      </c>
      <c r="I58" s="48">
        <f>I17+I21+I28+I35+I42+I46+I50+I57</f>
        <v>370567.25</v>
      </c>
      <c r="J58" s="46" t="s">
        <v>74</v>
      </c>
    </row>
    <row r="59" spans="1:10" ht="23.25" customHeight="1" thickTop="1">
      <c r="I59" s="51" t="s">
        <v>47</v>
      </c>
    </row>
    <row r="60" spans="1:10" ht="23.25" customHeight="1">
      <c r="H60" s="50"/>
      <c r="I60" s="29"/>
    </row>
    <row r="61" spans="1:10" ht="23.25" customHeight="1">
      <c r="C61" s="19" t="s">
        <v>42</v>
      </c>
      <c r="D61" s="19" t="s">
        <v>48</v>
      </c>
      <c r="E61" s="19"/>
      <c r="F61" s="19"/>
      <c r="G61" s="19"/>
      <c r="H61" s="30" t="s">
        <v>43</v>
      </c>
      <c r="I61" s="19"/>
    </row>
    <row r="62" spans="1:10" ht="23.25" customHeight="1">
      <c r="C62" s="29" t="s">
        <v>44</v>
      </c>
      <c r="D62" s="19"/>
      <c r="E62" s="19"/>
      <c r="F62" s="19"/>
      <c r="G62" s="19"/>
      <c r="H62" s="19"/>
      <c r="I62" s="29" t="s">
        <v>55</v>
      </c>
    </row>
    <row r="63" spans="1:10" ht="23.25" customHeight="1">
      <c r="C63" s="29" t="s">
        <v>45</v>
      </c>
      <c r="D63" s="19"/>
      <c r="E63" s="19"/>
      <c r="F63" s="19"/>
      <c r="G63" s="19"/>
      <c r="H63" s="19"/>
      <c r="I63" s="29" t="s">
        <v>46</v>
      </c>
    </row>
  </sheetData>
  <mergeCells count="72">
    <mergeCell ref="C48:D50"/>
    <mergeCell ref="A58:D58"/>
    <mergeCell ref="J48:J50"/>
    <mergeCell ref="C52:D57"/>
    <mergeCell ref="J52:J57"/>
    <mergeCell ref="E49:F49"/>
    <mergeCell ref="E48:F48"/>
    <mergeCell ref="E58:F58"/>
    <mergeCell ref="E57:F57"/>
    <mergeCell ref="E50:F50"/>
    <mergeCell ref="E52:F52"/>
    <mergeCell ref="E53:F53"/>
    <mergeCell ref="E54:F54"/>
    <mergeCell ref="E55:F55"/>
    <mergeCell ref="E56:F56"/>
    <mergeCell ref="E42:F42"/>
    <mergeCell ref="E44:F44"/>
    <mergeCell ref="E45:F45"/>
    <mergeCell ref="E46:F46"/>
    <mergeCell ref="A47:J47"/>
    <mergeCell ref="C40:D42"/>
    <mergeCell ref="J40:J42"/>
    <mergeCell ref="C44:D46"/>
    <mergeCell ref="J44:J46"/>
    <mergeCell ref="E35:F35"/>
    <mergeCell ref="A39:J39"/>
    <mergeCell ref="E40:F40"/>
    <mergeCell ref="E41:F41"/>
    <mergeCell ref="C30:D35"/>
    <mergeCell ref="J30:J35"/>
    <mergeCell ref="E33:F33"/>
    <mergeCell ref="E34:F34"/>
    <mergeCell ref="E28:F28"/>
    <mergeCell ref="A29:J29"/>
    <mergeCell ref="E30:F30"/>
    <mergeCell ref="E31:F31"/>
    <mergeCell ref="E32:F32"/>
    <mergeCell ref="C24:D28"/>
    <mergeCell ref="J24:J28"/>
    <mergeCell ref="A23:J23"/>
    <mergeCell ref="E24:F24"/>
    <mergeCell ref="E25:F25"/>
    <mergeCell ref="E26:F26"/>
    <mergeCell ref="E27:F27"/>
    <mergeCell ref="A19:J19"/>
    <mergeCell ref="E20:F20"/>
    <mergeCell ref="E21:F21"/>
    <mergeCell ref="J20:J21"/>
    <mergeCell ref="C20:D21"/>
    <mergeCell ref="C8:D17"/>
    <mergeCell ref="E8:F8"/>
    <mergeCell ref="E9:F9"/>
    <mergeCell ref="E10:F10"/>
    <mergeCell ref="E14:F14"/>
    <mergeCell ref="E15:F15"/>
    <mergeCell ref="E16:F16"/>
    <mergeCell ref="J8:J17"/>
    <mergeCell ref="A1:J1"/>
    <mergeCell ref="A2:J2"/>
    <mergeCell ref="A3:J3"/>
    <mergeCell ref="A4:J4"/>
    <mergeCell ref="A5:A6"/>
    <mergeCell ref="B5:B6"/>
    <mergeCell ref="C5:D6"/>
    <mergeCell ref="E5:F6"/>
    <mergeCell ref="G5:H5"/>
    <mergeCell ref="I5:I6"/>
    <mergeCell ref="J5:J6"/>
    <mergeCell ref="E17:F17"/>
    <mergeCell ref="E11:F11"/>
    <mergeCell ref="E12:F12"/>
    <mergeCell ref="E13:F13"/>
  </mergeCells>
  <pageMargins left="0.70866141732283505" right="0.24" top="0.24" bottom="0.32" header="0.33" footer="0.19"/>
  <pageSetup paperSize="9" scale="95" orientation="landscape" r:id="rId1"/>
  <headerFooter>
    <oddHeader>&amp;RPage &amp;P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ผล ไตรมาส1</vt:lpstr>
      <vt:lpstr>'ผล ไตรมาส1'!Print_Area</vt:lpstr>
      <vt:lpstr>'ผล ไตรมาส1'!Print_Titles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makok</cp:lastModifiedBy>
  <cp:lastPrinted>2026-07-18T06:27:23Z</cp:lastPrinted>
  <dcterms:created xsi:type="dcterms:W3CDTF">2024-01-10T07:59:11Z</dcterms:created>
  <dcterms:modified xsi:type="dcterms:W3CDTF">2026-07-18T06:27:40Z</dcterms:modified>
</cp:coreProperties>
</file>